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2FBC3E0F-39DC-40C5-9FD8-60A9794A6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وراق مشارکت" sheetId="3" r:id="rId1"/>
    <sheet name="تعدیل قیمت" sheetId="4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اوراق بهادار" sheetId="12" r:id="rId7"/>
    <sheet name="درآمد سپرده بانکی" sheetId="13" r:id="rId8"/>
    <sheet name="سایر درآمدها" sheetId="14" r:id="rId9"/>
    <sheet name="جمع درآمدها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E10" i="14"/>
  <c r="C10" i="14"/>
  <c r="K16" i="13"/>
  <c r="K17" i="13"/>
  <c r="K9" i="13"/>
  <c r="K10" i="13"/>
  <c r="K11" i="13"/>
  <c r="K12" i="13"/>
  <c r="K13" i="13"/>
  <c r="K14" i="13"/>
  <c r="K15" i="13"/>
  <c r="K8" i="13"/>
  <c r="G17" i="13"/>
  <c r="G9" i="13"/>
  <c r="G10" i="13"/>
  <c r="G11" i="13"/>
  <c r="G12" i="13"/>
  <c r="G13" i="13"/>
  <c r="G14" i="13"/>
  <c r="G15" i="13"/>
  <c r="G16" i="13"/>
  <c r="G8" i="13"/>
  <c r="Q18" i="12"/>
  <c r="Q9" i="12"/>
  <c r="Q10" i="12"/>
  <c r="Q11" i="12"/>
  <c r="Q12" i="12"/>
  <c r="Q13" i="12"/>
  <c r="Q14" i="12"/>
  <c r="Q15" i="12"/>
  <c r="Q16" i="12"/>
  <c r="Q17" i="12"/>
  <c r="Q8" i="12"/>
  <c r="I9" i="12"/>
  <c r="I10" i="12"/>
  <c r="I11" i="12"/>
  <c r="I12" i="12"/>
  <c r="I13" i="12"/>
  <c r="I14" i="12"/>
  <c r="I15" i="12"/>
  <c r="I16" i="12"/>
  <c r="I17" i="12"/>
  <c r="I8" i="12"/>
  <c r="I18" i="12" s="1"/>
  <c r="Q11" i="10"/>
  <c r="Q9" i="10"/>
  <c r="Q10" i="10"/>
  <c r="Q8" i="10"/>
  <c r="I9" i="10"/>
  <c r="I10" i="10"/>
  <c r="I8" i="10"/>
  <c r="I11" i="10" s="1"/>
  <c r="Q9" i="9"/>
  <c r="Q10" i="9"/>
  <c r="Q11" i="9"/>
  <c r="Q12" i="9"/>
  <c r="Q13" i="9"/>
  <c r="Q14" i="9"/>
  <c r="Q15" i="9"/>
  <c r="Q8" i="9"/>
  <c r="Q16" i="9" s="1"/>
  <c r="I9" i="9"/>
  <c r="I10" i="9"/>
  <c r="I11" i="9"/>
  <c r="I12" i="9"/>
  <c r="I13" i="9"/>
  <c r="I14" i="9"/>
  <c r="I15" i="9"/>
  <c r="I8" i="9"/>
  <c r="I16" i="9" s="1"/>
  <c r="S9" i="7"/>
  <c r="S10" i="7"/>
  <c r="S11" i="7"/>
  <c r="S12" i="7"/>
  <c r="S13" i="7"/>
  <c r="S14" i="7"/>
  <c r="S15" i="7"/>
  <c r="S16" i="7"/>
  <c r="S17" i="7"/>
  <c r="S18" i="7"/>
  <c r="S21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8" i="7"/>
  <c r="M22" i="7" s="1"/>
  <c r="K11" i="4"/>
  <c r="I17" i="13"/>
  <c r="E17" i="13"/>
  <c r="O18" i="12"/>
  <c r="M18" i="12"/>
  <c r="K18" i="12"/>
  <c r="G18" i="12"/>
  <c r="E18" i="12"/>
  <c r="C18" i="12"/>
  <c r="O11" i="10"/>
  <c r="M11" i="10"/>
  <c r="G11" i="10"/>
  <c r="E11" i="10"/>
  <c r="O16" i="9"/>
  <c r="M16" i="9"/>
  <c r="G16" i="9"/>
  <c r="E16" i="9"/>
  <c r="Q22" i="7"/>
  <c r="O22" i="7"/>
  <c r="K22" i="7"/>
  <c r="I22" i="7"/>
  <c r="Q19" i="6"/>
  <c r="O19" i="6"/>
  <c r="M19" i="6"/>
  <c r="K19" i="6"/>
  <c r="AI19" i="3"/>
  <c r="AG19" i="3"/>
  <c r="AA19" i="3"/>
  <c r="W19" i="3"/>
  <c r="S19" i="3"/>
  <c r="Q19" i="3"/>
  <c r="S22" i="7" l="1"/>
</calcChain>
</file>

<file path=xl/sharedStrings.xml><?xml version="1.0" encoding="utf-8"?>
<sst xmlns="http://schemas.openxmlformats.org/spreadsheetml/2006/main" count="962" uniqueCount="145">
  <si>
    <t>صندوق سرمایه‌گذاری ثابت نامی مفید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</si>
  <si>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</si>
  <si>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</si>
  <si>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</si>
  <si>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</si>
  <si>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</si>
  <si>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</si>
  <si>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</si>
  <si>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</si>
  <si>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</si>
  <si>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</si>
  <si>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</si>
  <si>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</si>
  <si>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</si>
  <si>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</si>
  <si>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</si>
  <si>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</si>
  <si>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</si>
  <si>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</si>
  <si>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</si>
  <si>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</si>
  <si>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</si>
  <si>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</si>
  <si>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آهن اسفنجی فولاد شادگان</t>
  </si>
  <si>
    <t>بله</t>
  </si>
  <si>
    <t>1402/08/29</t>
  </si>
  <si>
    <t>1403/08/29</t>
  </si>
  <si>
    <t>12.38%</t>
  </si>
  <si>
    <t>اجاره تابان لوتوس14021206</t>
  </si>
  <si>
    <t>1398/12/06</t>
  </si>
  <si>
    <t>1402/12/06</t>
  </si>
  <si>
    <t>0.00%</t>
  </si>
  <si>
    <t>اسناد خزانه-م10بودجه00-031115</t>
  </si>
  <si>
    <t>1400/06/07</t>
  </si>
  <si>
    <t>1403/11/15</t>
  </si>
  <si>
    <t>0.43%</t>
  </si>
  <si>
    <t>اسناد خزانه-م9بودجه00-031101</t>
  </si>
  <si>
    <t>1400/06/01</t>
  </si>
  <si>
    <t>1403/11/01</t>
  </si>
  <si>
    <t>2.26%</t>
  </si>
  <si>
    <t>اسنادخزانه-م2بودجه00-031024</t>
  </si>
  <si>
    <t>1400/02/22</t>
  </si>
  <si>
    <t>1403/10/24</t>
  </si>
  <si>
    <t>اسنادخزانه-م5بودجه00-030626</t>
  </si>
  <si>
    <t>0.34%</t>
  </si>
  <si>
    <t>صکوک اجاره فارس147- 3ماهه18%</t>
  </si>
  <si>
    <t>1399/07/13</t>
  </si>
  <si>
    <t>1403/07/13</t>
  </si>
  <si>
    <t>9.37%</t>
  </si>
  <si>
    <t>صکوک اجاره معادن212-6ماهه21%</t>
  </si>
  <si>
    <t>1398/12/14</t>
  </si>
  <si>
    <t>1402/12/14</t>
  </si>
  <si>
    <t>مرابحه عام دولت126-ش.خ031223</t>
  </si>
  <si>
    <t>1401/12/23</t>
  </si>
  <si>
    <t>1403/12/23</t>
  </si>
  <si>
    <t>22.60%</t>
  </si>
  <si>
    <t>مرابحه عام دولت130-ش.خ031110</t>
  </si>
  <si>
    <t>1402/05/10</t>
  </si>
  <si>
    <t>1403/11/10</t>
  </si>
  <si>
    <t>3.40%</t>
  </si>
  <si>
    <t/>
  </si>
  <si>
    <t>50.79%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</si>
  <si>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</si>
  <si>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</si>
  <si>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</si>
  <si>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</si>
  <si>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</si>
  <si>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-6.38%</t>
  </si>
  <si>
    <t>-10.00%</t>
  </si>
  <si>
    <t>-8.74%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</si>
  <si>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</si>
  <si>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</si>
  <si>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</si>
  <si>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</si>
  <si>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</si>
  <si>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</si>
  <si>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</si>
  <si>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</si>
  <si>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</si>
  <si>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</si>
  <si>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</si>
  <si>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</si>
  <si>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</si>
  <si>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</si>
  <si>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</si>
  <si>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</si>
  <si>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0.01%</t>
  </si>
  <si>
    <t xml:space="preserve">بانک خاورمیانه ظفر </t>
  </si>
  <si>
    <t>1009-10-810-707073712</t>
  </si>
  <si>
    <t>1399/01/26</t>
  </si>
  <si>
    <t>2.64%</t>
  </si>
  <si>
    <t>بانک پاسارگاد هفتم تیر</t>
  </si>
  <si>
    <t>2078100153333331</t>
  </si>
  <si>
    <t>1399/05/25</t>
  </si>
  <si>
    <t>0.08%</t>
  </si>
  <si>
    <t>بانک تجارت کار</t>
  </si>
  <si>
    <t>11146775</t>
  </si>
  <si>
    <t>1402/10/02</t>
  </si>
  <si>
    <t>0.29%</t>
  </si>
  <si>
    <t>6153757370</t>
  </si>
  <si>
    <t>سپرده بلند مدت</t>
  </si>
  <si>
    <t>8.85%</t>
  </si>
  <si>
    <t>بانک اقتصاد نوین اقدسیه</t>
  </si>
  <si>
    <t>216850436900001</t>
  </si>
  <si>
    <t>216283436900001</t>
  </si>
  <si>
    <t>12.13%</t>
  </si>
  <si>
    <t>بانک پاسارگاد هفت تیر</t>
  </si>
  <si>
    <t>207307153333331</t>
  </si>
  <si>
    <t>1402/12/07</t>
  </si>
  <si>
    <t>10.11%</t>
  </si>
  <si>
    <t>207307153333332</t>
  </si>
  <si>
    <t>6.32%</t>
  </si>
  <si>
    <t>0479602140468</t>
  </si>
  <si>
    <t>7.58%</t>
  </si>
  <si>
    <t>48.02%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</si>
  <si>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</si>
  <si>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</si>
  <si>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</si>
  <si>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</si>
  <si>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</si>
  <si>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</si>
  <si>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</si>
  <si>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</si>
  <si>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</si>
  <si>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</si>
  <si>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</si>
  <si>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</si>
  <si>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</si>
  <si>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</si>
  <si>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</si>
  <si>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</si>
  <si>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</si>
  <si>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</si>
  <si>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</si>
  <si>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</si>
  <si>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</si>
  <si>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</si>
  <si>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</si>
  <si>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</si>
  <si>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اوراق بهادار</t>
  </si>
  <si>
    <t>درآمد سپرده بانکی</t>
  </si>
  <si>
    <t>1402/12/01</t>
  </si>
  <si>
    <t>جلوگیری از نوسانات ناگهانی</t>
  </si>
  <si>
    <t>-</t>
  </si>
  <si>
    <t>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</si>
</sst>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71" formatCode="0.000%"/>
  </numFmts>
  <fonts count="10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4"/>
      <name val="B Mitra"/>
      <charset val="178"/>
    </font>
    <font>
      <b/>
      <sz val="14"/>
      <color rgb="FF000000"/>
      <name val="B Mitra"/>
      <charset val="178"/>
    </font>
    <font>
      <sz val="16"/>
      <name val="B Mitra"/>
      <charset val="178"/>
    </font>
    <font>
      <sz val="16"/>
      <color rgb="FF000000"/>
      <name val="B Mitra"/>
      <charset val="178"/>
    </font>
    <font>
      <b/>
      <sz val="16"/>
      <color rgb="FF000000"/>
      <name val="B Nazanin"/>
      <charset val="178"/>
    </font>
    <font>
      <b/>
      <sz val="12"/>
      <name val="B Nazanin"/>
      <charset val="178"/>
    </font>
    <font>
      <sz val="16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3" fontId="5" fillId="0" borderId="2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43" fontId="5" fillId="0" borderId="0" xfId="1" applyFont="1"/>
    <xf numFmtId="43" fontId="3" fillId="0" borderId="0" xfId="1" applyFont="1"/>
    <xf numFmtId="43" fontId="5" fillId="0" borderId="0" xfId="1" applyFont="1" applyAlignment="1">
      <alignment horizontal="center"/>
    </xf>
    <xf numFmtId="37" fontId="5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/>
    <xf numFmtId="165" fontId="5" fillId="0" borderId="0" xfId="1" applyNumberFormat="1" applyFont="1"/>
    <xf numFmtId="0" fontId="6" fillId="0" borderId="1" xfId="0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165" fontId="5" fillId="0" borderId="0" xfId="0" applyNumberFormat="1" applyFont="1" applyFill="1"/>
    <xf numFmtId="3" fontId="5" fillId="0" borderId="0" xfId="0" applyNumberFormat="1" applyFont="1" applyFill="1"/>
    <xf numFmtId="43" fontId="5" fillId="0" borderId="0" xfId="1" applyFont="1" applyFill="1"/>
    <xf numFmtId="3" fontId="5" fillId="0" borderId="2" xfId="0" applyNumberFormat="1" applyFont="1" applyFill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2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/>
    <xf numFmtId="3" fontId="8" fillId="0" borderId="2" xfId="0" applyNumberFormat="1" applyFont="1" applyBorder="1"/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10" fontId="9" fillId="0" borderId="0" xfId="2" applyNumberFormat="1" applyFont="1" applyAlignment="1">
      <alignment horizontal="center"/>
    </xf>
    <xf numFmtId="10" fontId="9" fillId="0" borderId="2" xfId="2" applyNumberFormat="1" applyFont="1" applyBorder="1" applyAlignment="1">
      <alignment horizontal="center"/>
    </xf>
    <xf numFmtId="171" fontId="9" fillId="0" borderId="0" xfId="2" applyNumberFormat="1" applyFont="1" applyAlignment="1">
      <alignment horizontal="center"/>
    </xf>
    <xf numFmtId="171" fontId="9" fillId="0" borderId="2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19"/>
  <sheetViews>
    <sheetView rightToLeft="1" tabSelected="1" topLeftCell="P1" workbookViewId="0">
      <selection activeCell="W13" sqref="W13:AM14"/>
    </sheetView>
  </sheetViews>
  <sheetFormatPr defaultRowHeight="24"/>
  <cols>
    <col min="1" max="1" width="32.140625" style="3" bestFit="1" customWidth="1"/>
    <col min="2" max="2" width="1" style="3" customWidth="1"/>
    <col min="3" max="3" width="25" style="3" customWidth="1"/>
    <col min="4" max="4" width="1" style="3" customWidth="1"/>
    <col min="5" max="5" width="22" style="3" customWidth="1"/>
    <col min="6" max="6" width="1" style="3" customWidth="1"/>
    <col min="7" max="7" width="20" style="3" customWidth="1"/>
    <col min="8" max="8" width="1" style="3" customWidth="1"/>
    <col min="9" max="9" width="20" style="3" customWidth="1"/>
    <col min="10" max="10" width="1" style="3" customWidth="1"/>
    <col min="11" max="11" width="14" style="3" customWidth="1"/>
    <col min="12" max="12" width="1" style="3" customWidth="1"/>
    <col min="13" max="13" width="14" style="3" customWidth="1"/>
    <col min="14" max="14" width="1" style="3" customWidth="1"/>
    <col min="15" max="15" width="16" style="3" customWidth="1"/>
    <col min="16" max="16" width="1" style="3" customWidth="1"/>
    <col min="17" max="17" width="22" style="3" customWidth="1"/>
    <col min="18" max="18" width="1" style="3" customWidth="1"/>
    <col min="19" max="19" width="22" style="3" customWidth="1"/>
    <col min="20" max="20" width="1" style="3" customWidth="1"/>
    <col min="21" max="21" width="11" style="3" customWidth="1"/>
    <col min="22" max="22" width="1" style="3" customWidth="1"/>
    <col min="23" max="23" width="18" style="3" customWidth="1"/>
    <col min="24" max="24" width="1" style="3" customWidth="1"/>
    <col min="25" max="25" width="16" style="3" customWidth="1"/>
    <col min="26" max="26" width="1" style="3" customWidth="1"/>
    <col min="27" max="27" width="22" style="3" customWidth="1"/>
    <col min="28" max="28" width="1" style="3" customWidth="1"/>
    <col min="29" max="29" width="16" style="3" customWidth="1"/>
    <col min="30" max="30" width="1" style="3" customWidth="1"/>
    <col min="31" max="31" width="23" style="3" customWidth="1"/>
    <col min="32" max="32" width="1" style="3" customWidth="1"/>
    <col min="33" max="33" width="22" style="3" customWidth="1"/>
    <col min="34" max="34" width="1" style="3" customWidth="1"/>
    <col min="35" max="35" width="22" style="3" customWidth="1"/>
    <col min="36" max="36" width="1" style="3" customWidth="1"/>
    <col min="37" max="37" width="32" style="3" customWidth="1"/>
    <col min="38" max="38" width="1" style="3" customWidth="1"/>
    <col min="39" max="39" width="9.140625" style="3" customWidth="1"/>
    <col min="40" max="16384" width="9.140625" style="3"/>
  </cols>
  <sheetData>
    <row r="2" spans="1:40" ht="24.7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  <c r="N2" s="15" t="s">
        <v>0</v>
      </c>
      <c r="O2" s="15" t="s">
        <v>0</v>
      </c>
      <c r="P2" s="15" t="s">
        <v>0</v>
      </c>
      <c r="Q2" s="15" t="s">
        <v>0</v>
      </c>
      <c r="R2" s="15" t="s">
        <v>0</v>
      </c>
      <c r="S2" s="15" t="s">
        <v>0</v>
      </c>
      <c r="T2" s="15" t="s">
        <v>0</v>
      </c>
      <c r="U2" s="15" t="s">
        <v>0</v>
      </c>
      <c r="V2" s="15" t="s">
        <v>0</v>
      </c>
      <c r="W2" s="15" t="s">
        <v>0</v>
      </c>
      <c r="X2" s="15" t="s">
        <v>0</v>
      </c>
      <c r="Y2" s="15" t="s">
        <v>0</v>
      </c>
      <c r="Z2" s="15" t="s">
        <v>0</v>
      </c>
      <c r="AA2" s="15" t="s">
        <v>0</v>
      </c>
      <c r="AB2" s="15" t="s">
        <v>0</v>
      </c>
      <c r="AC2" s="15" t="s">
        <v>0</v>
      </c>
      <c r="AD2" s="15" t="s">
        <v>0</v>
      </c>
      <c r="AE2" s="15" t="s">
        <v>0</v>
      </c>
      <c r="AF2" s="15" t="s">
        <v>0</v>
      </c>
      <c r="AG2" s="15" t="s">
        <v>0</v>
      </c>
      <c r="AH2" s="15" t="s">
        <v>0</v>
      </c>
      <c r="AI2" s="15" t="s">
        <v>0</v>
      </c>
      <c r="AJ2" s="15" t="s">
        <v>0</v>
      </c>
      <c r="AK2" s="15" t="s">
        <v>0</v>
      </c>
    </row>
    <row r="3" spans="1:40" ht="24.75">
      <c r="A3" s="15" t="s">
        <v>1</v>
      </c>
      <c r="B3" s="15" t="s">
        <v>1</v>
      </c>
      <c r="C3" s="15" t="s">
        <v>1</v>
      </c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15" t="s">
        <v>1</v>
      </c>
      <c r="T3" s="15" t="s">
        <v>1</v>
      </c>
      <c r="U3" s="15" t="s">
        <v>1</v>
      </c>
      <c r="V3" s="15" t="s">
        <v>1</v>
      </c>
      <c r="W3" s="15" t="s">
        <v>1</v>
      </c>
      <c r="X3" s="15" t="s">
        <v>1</v>
      </c>
      <c r="Y3" s="15" t="s">
        <v>1</v>
      </c>
      <c r="Z3" s="15" t="s">
        <v>1</v>
      </c>
      <c r="AA3" s="15" t="s">
        <v>1</v>
      </c>
      <c r="AB3" s="15" t="s">
        <v>1</v>
      </c>
      <c r="AC3" s="15" t="s">
        <v>1</v>
      </c>
      <c r="AD3" s="15" t="s">
        <v>1</v>
      </c>
      <c r="AE3" s="15" t="s">
        <v>1</v>
      </c>
      <c r="AF3" s="15" t="s">
        <v>1</v>
      </c>
      <c r="AG3" s="15" t="s">
        <v>1</v>
      </c>
      <c r="AH3" s="15" t="s">
        <v>1</v>
      </c>
      <c r="AI3" s="15" t="s">
        <v>1</v>
      </c>
      <c r="AJ3" s="15" t="s">
        <v>1</v>
      </c>
      <c r="AK3" s="15" t="s">
        <v>1</v>
      </c>
    </row>
    <row r="4" spans="1:40" ht="24.7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  <c r="M4" s="15" t="s">
        <v>2</v>
      </c>
      <c r="N4" s="15" t="s">
        <v>2</v>
      </c>
      <c r="O4" s="15" t="s">
        <v>2</v>
      </c>
      <c r="P4" s="15" t="s">
        <v>2</v>
      </c>
      <c r="Q4" s="15" t="s">
        <v>2</v>
      </c>
      <c r="R4" s="15" t="s">
        <v>2</v>
      </c>
      <c r="S4" s="15" t="s">
        <v>2</v>
      </c>
      <c r="T4" s="15" t="s">
        <v>2</v>
      </c>
      <c r="U4" s="15" t="s">
        <v>2</v>
      </c>
      <c r="V4" s="15" t="s">
        <v>2</v>
      </c>
      <c r="W4" s="15" t="s">
        <v>2</v>
      </c>
      <c r="X4" s="15" t="s">
        <v>2</v>
      </c>
      <c r="Y4" s="15" t="s">
        <v>2</v>
      </c>
      <c r="Z4" s="15" t="s">
        <v>2</v>
      </c>
      <c r="AA4" s="15" t="s">
        <v>2</v>
      </c>
      <c r="AB4" s="15" t="s">
        <v>2</v>
      </c>
      <c r="AC4" s="15" t="s">
        <v>2</v>
      </c>
      <c r="AD4" s="15" t="s">
        <v>2</v>
      </c>
      <c r="AE4" s="15" t="s">
        <v>2</v>
      </c>
      <c r="AF4" s="15" t="s">
        <v>2</v>
      </c>
      <c r="AG4" s="15" t="s">
        <v>2</v>
      </c>
      <c r="AH4" s="15" t="s">
        <v>2</v>
      </c>
      <c r="AI4" s="15" t="s">
        <v>2</v>
      </c>
      <c r="AJ4" s="15" t="s">
        <v>2</v>
      </c>
      <c r="AK4" s="15" t="s">
        <v>2</v>
      </c>
    </row>
    <row r="6" spans="1:40" ht="24.75">
      <c r="A6" s="16" t="s">
        <v>15</v>
      </c>
      <c r="B6" s="16" t="s">
        <v>15</v>
      </c>
      <c r="C6" s="16" t="s">
        <v>15</v>
      </c>
      <c r="D6" s="16" t="s">
        <v>15</v>
      </c>
      <c r="E6" s="16" t="s">
        <v>15</v>
      </c>
      <c r="F6" s="16" t="s">
        <v>15</v>
      </c>
      <c r="G6" s="16" t="s">
        <v>15</v>
      </c>
      <c r="H6" s="16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6" t="s">
        <v>15</v>
      </c>
      <c r="O6" s="16" t="s">
        <v>141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40" ht="24.75">
      <c r="A7" s="16" t="s">
        <v>16</v>
      </c>
      <c r="C7" s="16" t="s">
        <v>17</v>
      </c>
      <c r="E7" s="16" t="s">
        <v>18</v>
      </c>
      <c r="G7" s="16" t="s">
        <v>19</v>
      </c>
      <c r="I7" s="16" t="s">
        <v>20</v>
      </c>
      <c r="K7" s="16" t="s">
        <v>21</v>
      </c>
      <c r="M7" s="16" t="s">
        <v>14</v>
      </c>
      <c r="O7" s="16" t="s">
        <v>7</v>
      </c>
      <c r="Q7" s="16" t="s">
        <v>8</v>
      </c>
      <c r="S7" s="16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6" t="s">
        <v>7</v>
      </c>
      <c r="AE7" s="16" t="s">
        <v>22</v>
      </c>
      <c r="AG7" s="16" t="s">
        <v>8</v>
      </c>
      <c r="AI7" s="16" t="s">
        <v>9</v>
      </c>
      <c r="AK7" s="16" t="s">
        <v>12</v>
      </c>
    </row>
    <row r="8" spans="1:40" ht="24.75">
      <c r="A8" s="16" t="s">
        <v>16</v>
      </c>
      <c r="C8" s="16" t="s">
        <v>17</v>
      </c>
      <c r="E8" s="16" t="s">
        <v>18</v>
      </c>
      <c r="G8" s="16" t="s">
        <v>19</v>
      </c>
      <c r="I8" s="16" t="s">
        <v>20</v>
      </c>
      <c r="K8" s="16" t="s">
        <v>21</v>
      </c>
      <c r="M8" s="16" t="s">
        <v>14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13</v>
      </c>
      <c r="AC8" s="16" t="s">
        <v>7</v>
      </c>
      <c r="AE8" s="16" t="s">
        <v>22</v>
      </c>
      <c r="AG8" s="16" t="s">
        <v>8</v>
      </c>
      <c r="AI8" s="16" t="s">
        <v>9</v>
      </c>
      <c r="AK8" s="16" t="s">
        <v>12</v>
      </c>
    </row>
    <row r="9" spans="1:40">
      <c r="A9" s="3" t="s">
        <v>23</v>
      </c>
      <c r="C9" s="6" t="s">
        <v>24</v>
      </c>
      <c r="D9" s="6"/>
      <c r="E9" s="6" t="s">
        <v>24</v>
      </c>
      <c r="F9" s="6"/>
      <c r="G9" s="6" t="s">
        <v>25</v>
      </c>
      <c r="H9" s="6"/>
      <c r="I9" s="6" t="s">
        <v>26</v>
      </c>
      <c r="J9" s="6"/>
      <c r="K9" s="7">
        <v>0</v>
      </c>
      <c r="L9" s="6"/>
      <c r="M9" s="7">
        <v>0</v>
      </c>
      <c r="N9" s="6"/>
      <c r="O9" s="7">
        <v>86400</v>
      </c>
      <c r="P9" s="6"/>
      <c r="Q9" s="7">
        <v>100161780680</v>
      </c>
      <c r="R9" s="6"/>
      <c r="S9" s="7">
        <v>98563944554</v>
      </c>
      <c r="T9" s="6"/>
      <c r="U9" s="7">
        <v>0</v>
      </c>
      <c r="V9" s="6"/>
      <c r="W9" s="7">
        <v>0</v>
      </c>
      <c r="X9" s="6"/>
      <c r="Y9" s="7">
        <v>0</v>
      </c>
      <c r="Z9" s="6"/>
      <c r="AA9" s="7">
        <v>0</v>
      </c>
      <c r="AB9" s="6"/>
      <c r="AC9" s="7">
        <v>86400</v>
      </c>
      <c r="AD9" s="6"/>
      <c r="AE9" s="7">
        <v>1134176</v>
      </c>
      <c r="AF9" s="6"/>
      <c r="AG9" s="7">
        <v>100161780680</v>
      </c>
      <c r="AH9" s="6"/>
      <c r="AI9" s="7">
        <v>97921761615</v>
      </c>
      <c r="AJ9" s="6"/>
      <c r="AK9" s="6" t="s">
        <v>27</v>
      </c>
      <c r="AL9" s="6"/>
      <c r="AM9" s="6"/>
      <c r="AN9" s="6"/>
    </row>
    <row r="10" spans="1:40">
      <c r="A10" s="3" t="s">
        <v>28</v>
      </c>
      <c r="C10" s="6" t="s">
        <v>24</v>
      </c>
      <c r="D10" s="6"/>
      <c r="E10" s="6" t="s">
        <v>24</v>
      </c>
      <c r="F10" s="6"/>
      <c r="G10" s="6" t="s">
        <v>29</v>
      </c>
      <c r="H10" s="6"/>
      <c r="I10" s="6" t="s">
        <v>30</v>
      </c>
      <c r="J10" s="6"/>
      <c r="K10" s="7">
        <v>18</v>
      </c>
      <c r="L10" s="6"/>
      <c r="M10" s="7">
        <v>18</v>
      </c>
      <c r="N10" s="6"/>
      <c r="O10" s="7">
        <v>78404</v>
      </c>
      <c r="P10" s="6"/>
      <c r="Q10" s="7">
        <v>75013292011</v>
      </c>
      <c r="R10" s="6"/>
      <c r="S10" s="7">
        <v>78179252228</v>
      </c>
      <c r="T10" s="6"/>
      <c r="U10" s="7">
        <v>0</v>
      </c>
      <c r="V10" s="6"/>
      <c r="W10" s="7">
        <v>0</v>
      </c>
      <c r="X10" s="6"/>
      <c r="Y10" s="7">
        <v>78404</v>
      </c>
      <c r="Z10" s="6"/>
      <c r="AA10" s="7">
        <v>78404000000</v>
      </c>
      <c r="AB10" s="6"/>
      <c r="AC10" s="7">
        <v>0</v>
      </c>
      <c r="AD10" s="6"/>
      <c r="AE10" s="7">
        <v>0</v>
      </c>
      <c r="AF10" s="6"/>
      <c r="AG10" s="7">
        <v>0</v>
      </c>
      <c r="AH10" s="6"/>
      <c r="AI10" s="7">
        <v>0</v>
      </c>
      <c r="AJ10" s="6"/>
      <c r="AK10" s="6" t="s">
        <v>31</v>
      </c>
      <c r="AL10" s="6"/>
      <c r="AM10" s="6"/>
      <c r="AN10" s="6"/>
    </row>
    <row r="11" spans="1:40">
      <c r="A11" s="3" t="s">
        <v>32</v>
      </c>
      <c r="C11" s="6" t="s">
        <v>24</v>
      </c>
      <c r="D11" s="6"/>
      <c r="E11" s="6" t="s">
        <v>24</v>
      </c>
      <c r="F11" s="6"/>
      <c r="G11" s="6" t="s">
        <v>33</v>
      </c>
      <c r="H11" s="6"/>
      <c r="I11" s="6" t="s">
        <v>34</v>
      </c>
      <c r="J11" s="6"/>
      <c r="K11" s="7">
        <v>0</v>
      </c>
      <c r="L11" s="6"/>
      <c r="M11" s="7">
        <v>0</v>
      </c>
      <c r="N11" s="6"/>
      <c r="O11" s="7">
        <v>4300</v>
      </c>
      <c r="P11" s="6"/>
      <c r="Q11" s="7">
        <v>2600579281</v>
      </c>
      <c r="R11" s="6"/>
      <c r="S11" s="7">
        <v>3344879630</v>
      </c>
      <c r="T11" s="6"/>
      <c r="U11" s="7">
        <v>0</v>
      </c>
      <c r="V11" s="6"/>
      <c r="W11" s="7">
        <v>0</v>
      </c>
      <c r="X11" s="6"/>
      <c r="Y11" s="7">
        <v>0</v>
      </c>
      <c r="Z11" s="6"/>
      <c r="AA11" s="7">
        <v>0</v>
      </c>
      <c r="AB11" s="6"/>
      <c r="AC11" s="7">
        <v>4300</v>
      </c>
      <c r="AD11" s="6"/>
      <c r="AE11" s="7">
        <v>794970</v>
      </c>
      <c r="AF11" s="6"/>
      <c r="AG11" s="7">
        <v>2600579281</v>
      </c>
      <c r="AH11" s="6"/>
      <c r="AI11" s="7">
        <v>3417751420</v>
      </c>
      <c r="AJ11" s="6"/>
      <c r="AK11" s="6" t="s">
        <v>35</v>
      </c>
      <c r="AL11" s="6"/>
      <c r="AM11" s="6"/>
      <c r="AN11" s="6"/>
    </row>
    <row r="12" spans="1:40">
      <c r="A12" s="3" t="s">
        <v>36</v>
      </c>
      <c r="C12" s="6" t="s">
        <v>24</v>
      </c>
      <c r="D12" s="6"/>
      <c r="E12" s="6" t="s">
        <v>24</v>
      </c>
      <c r="F12" s="6"/>
      <c r="G12" s="6" t="s">
        <v>37</v>
      </c>
      <c r="H12" s="6"/>
      <c r="I12" s="6" t="s">
        <v>38</v>
      </c>
      <c r="J12" s="6"/>
      <c r="K12" s="7">
        <v>0</v>
      </c>
      <c r="L12" s="6"/>
      <c r="M12" s="7">
        <v>0</v>
      </c>
      <c r="N12" s="6"/>
      <c r="O12" s="7">
        <v>22600</v>
      </c>
      <c r="P12" s="6"/>
      <c r="Q12" s="7">
        <v>17021110515</v>
      </c>
      <c r="R12" s="6"/>
      <c r="S12" s="7">
        <v>17771678299</v>
      </c>
      <c r="T12" s="6"/>
      <c r="U12" s="7">
        <v>0</v>
      </c>
      <c r="V12" s="6"/>
      <c r="W12" s="7">
        <v>0</v>
      </c>
      <c r="X12" s="6"/>
      <c r="Y12" s="7">
        <v>0</v>
      </c>
      <c r="Z12" s="6"/>
      <c r="AA12" s="7">
        <v>0</v>
      </c>
      <c r="AB12" s="6"/>
      <c r="AC12" s="7">
        <v>22600</v>
      </c>
      <c r="AD12" s="6"/>
      <c r="AE12" s="7">
        <v>790500</v>
      </c>
      <c r="AF12" s="6"/>
      <c r="AG12" s="7">
        <v>17021110515</v>
      </c>
      <c r="AH12" s="6"/>
      <c r="AI12" s="7">
        <v>17862061914</v>
      </c>
      <c r="AJ12" s="6"/>
      <c r="AK12" s="6" t="s">
        <v>39</v>
      </c>
      <c r="AL12" s="6"/>
      <c r="AM12" s="6"/>
      <c r="AN12" s="6"/>
    </row>
    <row r="13" spans="1:40">
      <c r="A13" s="3" t="s">
        <v>40</v>
      </c>
      <c r="C13" s="6" t="s">
        <v>24</v>
      </c>
      <c r="D13" s="6"/>
      <c r="E13" s="6" t="s">
        <v>24</v>
      </c>
      <c r="F13" s="6"/>
      <c r="G13" s="6" t="s">
        <v>41</v>
      </c>
      <c r="H13" s="6"/>
      <c r="I13" s="6" t="s">
        <v>42</v>
      </c>
      <c r="J13" s="6"/>
      <c r="K13" s="7">
        <v>0</v>
      </c>
      <c r="L13" s="6"/>
      <c r="M13" s="7">
        <v>0</v>
      </c>
      <c r="N13" s="6"/>
      <c r="O13" s="7">
        <v>28</v>
      </c>
      <c r="P13" s="6"/>
      <c r="Q13" s="7">
        <v>16886917</v>
      </c>
      <c r="R13" s="6"/>
      <c r="S13" s="7">
        <v>22114591</v>
      </c>
      <c r="T13" s="6"/>
      <c r="U13" s="7">
        <v>0</v>
      </c>
      <c r="V13" s="6"/>
      <c r="W13" s="7">
        <v>0</v>
      </c>
      <c r="X13" s="6"/>
      <c r="Y13" s="7">
        <v>0</v>
      </c>
      <c r="Z13" s="6"/>
      <c r="AA13" s="7">
        <v>0</v>
      </c>
      <c r="AB13" s="6"/>
      <c r="AC13" s="7">
        <v>28</v>
      </c>
      <c r="AD13" s="6"/>
      <c r="AE13" s="7">
        <v>800790</v>
      </c>
      <c r="AF13" s="6"/>
      <c r="AG13" s="7">
        <v>16886917</v>
      </c>
      <c r="AH13" s="6"/>
      <c r="AI13" s="7">
        <v>22418055</v>
      </c>
      <c r="AJ13" s="6"/>
      <c r="AK13" s="6" t="s">
        <v>31</v>
      </c>
      <c r="AL13" s="6"/>
      <c r="AM13" s="6"/>
      <c r="AN13" s="6"/>
    </row>
    <row r="14" spans="1:40">
      <c r="A14" s="3" t="s">
        <v>43</v>
      </c>
      <c r="C14" s="6" t="s">
        <v>24</v>
      </c>
      <c r="D14" s="6"/>
      <c r="E14" s="6" t="s">
        <v>24</v>
      </c>
      <c r="F14" s="6"/>
      <c r="G14" s="6" t="s">
        <v>41</v>
      </c>
      <c r="H14" s="6"/>
      <c r="I14" s="6" t="s">
        <v>42</v>
      </c>
      <c r="J14" s="6"/>
      <c r="K14" s="7">
        <v>0</v>
      </c>
      <c r="L14" s="6"/>
      <c r="M14" s="7">
        <v>0</v>
      </c>
      <c r="N14" s="6"/>
      <c r="O14" s="7">
        <v>3100</v>
      </c>
      <c r="P14" s="6"/>
      <c r="Q14" s="7">
        <v>2088384739</v>
      </c>
      <c r="R14" s="6"/>
      <c r="S14" s="7">
        <v>2665454798</v>
      </c>
      <c r="T14" s="6"/>
      <c r="U14" s="7">
        <v>0</v>
      </c>
      <c r="V14" s="6"/>
      <c r="W14" s="7">
        <v>0</v>
      </c>
      <c r="X14" s="6"/>
      <c r="Y14" s="7">
        <v>0</v>
      </c>
      <c r="Z14" s="6"/>
      <c r="AA14" s="7">
        <v>0</v>
      </c>
      <c r="AB14" s="6"/>
      <c r="AC14" s="7">
        <v>3100</v>
      </c>
      <c r="AD14" s="6"/>
      <c r="AE14" s="7">
        <v>876300</v>
      </c>
      <c r="AF14" s="6"/>
      <c r="AG14" s="7">
        <v>2088384739</v>
      </c>
      <c r="AH14" s="6"/>
      <c r="AI14" s="7">
        <v>2716037628</v>
      </c>
      <c r="AJ14" s="6"/>
      <c r="AK14" s="6" t="s">
        <v>44</v>
      </c>
      <c r="AL14" s="6"/>
      <c r="AM14" s="6"/>
      <c r="AN14" s="6"/>
    </row>
    <row r="15" spans="1:40">
      <c r="A15" s="3" t="s">
        <v>45</v>
      </c>
      <c r="C15" s="6" t="s">
        <v>24</v>
      </c>
      <c r="D15" s="6"/>
      <c r="E15" s="6" t="s">
        <v>24</v>
      </c>
      <c r="F15" s="6"/>
      <c r="G15" s="6" t="s">
        <v>46</v>
      </c>
      <c r="H15" s="6"/>
      <c r="I15" s="6" t="s">
        <v>47</v>
      </c>
      <c r="J15" s="6"/>
      <c r="K15" s="7">
        <v>18</v>
      </c>
      <c r="L15" s="6"/>
      <c r="M15" s="7">
        <v>18</v>
      </c>
      <c r="N15" s="6"/>
      <c r="O15" s="7">
        <v>92790</v>
      </c>
      <c r="P15" s="6"/>
      <c r="Q15" s="7">
        <v>86606833987</v>
      </c>
      <c r="R15" s="6"/>
      <c r="S15" s="7">
        <v>85360582663</v>
      </c>
      <c r="T15" s="6"/>
      <c r="U15" s="7">
        <v>0</v>
      </c>
      <c r="V15" s="6"/>
      <c r="W15" s="7">
        <v>0</v>
      </c>
      <c r="X15" s="6"/>
      <c r="Y15" s="7">
        <v>9400</v>
      </c>
      <c r="Z15" s="6"/>
      <c r="AA15" s="7">
        <v>8928475422</v>
      </c>
      <c r="AB15" s="6"/>
      <c r="AC15" s="7">
        <v>83390</v>
      </c>
      <c r="AD15" s="6"/>
      <c r="AE15" s="7">
        <v>889427</v>
      </c>
      <c r="AF15" s="6"/>
      <c r="AG15" s="7">
        <v>77833213559</v>
      </c>
      <c r="AH15" s="6"/>
      <c r="AI15" s="7">
        <v>74155874341</v>
      </c>
      <c r="AJ15" s="6"/>
      <c r="AK15" s="6" t="s">
        <v>48</v>
      </c>
      <c r="AL15" s="6"/>
      <c r="AM15" s="6"/>
      <c r="AN15" s="6"/>
    </row>
    <row r="16" spans="1:40">
      <c r="A16" s="3" t="s">
        <v>49</v>
      </c>
      <c r="C16" s="6" t="s">
        <v>24</v>
      </c>
      <c r="D16" s="6"/>
      <c r="E16" s="6" t="s">
        <v>24</v>
      </c>
      <c r="F16" s="6"/>
      <c r="G16" s="6" t="s">
        <v>50</v>
      </c>
      <c r="H16" s="6"/>
      <c r="I16" s="6" t="s">
        <v>51</v>
      </c>
      <c r="J16" s="6"/>
      <c r="K16" s="7">
        <v>21</v>
      </c>
      <c r="L16" s="6"/>
      <c r="M16" s="7">
        <v>21</v>
      </c>
      <c r="N16" s="6"/>
      <c r="O16" s="7">
        <v>127296</v>
      </c>
      <c r="P16" s="6"/>
      <c r="Q16" s="7">
        <v>123750734554</v>
      </c>
      <c r="R16" s="6"/>
      <c r="S16" s="7">
        <v>126395276273</v>
      </c>
      <c r="T16" s="6"/>
      <c r="U16" s="7">
        <v>0</v>
      </c>
      <c r="V16" s="6"/>
      <c r="W16" s="7">
        <v>0</v>
      </c>
      <c r="X16" s="6"/>
      <c r="Y16" s="7">
        <v>127296</v>
      </c>
      <c r="Z16" s="6"/>
      <c r="AA16" s="7">
        <v>127296000000</v>
      </c>
      <c r="AB16" s="6"/>
      <c r="AC16" s="7">
        <v>0</v>
      </c>
      <c r="AD16" s="6"/>
      <c r="AE16" s="7">
        <v>0</v>
      </c>
      <c r="AF16" s="6"/>
      <c r="AG16" s="7">
        <v>0</v>
      </c>
      <c r="AH16" s="6"/>
      <c r="AI16" s="7">
        <v>0</v>
      </c>
      <c r="AJ16" s="6"/>
      <c r="AK16" s="6" t="s">
        <v>31</v>
      </c>
      <c r="AL16" s="6"/>
      <c r="AM16" s="6"/>
      <c r="AN16" s="6"/>
    </row>
    <row r="17" spans="1:40">
      <c r="A17" s="3" t="s">
        <v>52</v>
      </c>
      <c r="C17" s="6" t="s">
        <v>24</v>
      </c>
      <c r="D17" s="6"/>
      <c r="E17" s="6" t="s">
        <v>24</v>
      </c>
      <c r="F17" s="6"/>
      <c r="G17" s="6" t="s">
        <v>53</v>
      </c>
      <c r="H17" s="6"/>
      <c r="I17" s="6" t="s">
        <v>54</v>
      </c>
      <c r="J17" s="6"/>
      <c r="K17" s="7">
        <v>18</v>
      </c>
      <c r="L17" s="6"/>
      <c r="M17" s="7">
        <v>18</v>
      </c>
      <c r="N17" s="6"/>
      <c r="O17" s="7">
        <v>205000</v>
      </c>
      <c r="P17" s="6"/>
      <c r="Q17" s="7">
        <v>187093345701</v>
      </c>
      <c r="R17" s="6"/>
      <c r="S17" s="7">
        <v>169598964615</v>
      </c>
      <c r="T17" s="6"/>
      <c r="U17" s="7">
        <v>0</v>
      </c>
      <c r="V17" s="6"/>
      <c r="W17" s="7">
        <v>0</v>
      </c>
      <c r="X17" s="6"/>
      <c r="Y17" s="7">
        <v>0</v>
      </c>
      <c r="Z17" s="6"/>
      <c r="AA17" s="7">
        <v>0</v>
      </c>
      <c r="AB17" s="6"/>
      <c r="AC17" s="7">
        <v>205000</v>
      </c>
      <c r="AD17" s="6"/>
      <c r="AE17" s="7">
        <v>872568</v>
      </c>
      <c r="AF17" s="6"/>
      <c r="AG17" s="7">
        <v>187093345701</v>
      </c>
      <c r="AH17" s="6"/>
      <c r="AI17" s="7">
        <v>178844018645</v>
      </c>
      <c r="AJ17" s="6"/>
      <c r="AK17" s="6" t="s">
        <v>55</v>
      </c>
      <c r="AL17" s="6"/>
      <c r="AM17" s="6"/>
      <c r="AN17" s="6"/>
    </row>
    <row r="18" spans="1:40">
      <c r="A18" s="3" t="s">
        <v>56</v>
      </c>
      <c r="C18" s="6" t="s">
        <v>24</v>
      </c>
      <c r="D18" s="6"/>
      <c r="E18" s="6" t="s">
        <v>24</v>
      </c>
      <c r="F18" s="6"/>
      <c r="G18" s="6" t="s">
        <v>57</v>
      </c>
      <c r="H18" s="6"/>
      <c r="I18" s="6" t="s">
        <v>58</v>
      </c>
      <c r="J18" s="6"/>
      <c r="K18" s="7">
        <v>20.5</v>
      </c>
      <c r="L18" s="6"/>
      <c r="M18" s="7">
        <v>20.5</v>
      </c>
      <c r="N18" s="6"/>
      <c r="O18" s="7">
        <v>31853</v>
      </c>
      <c r="P18" s="6"/>
      <c r="Q18" s="7">
        <v>30006185683</v>
      </c>
      <c r="R18" s="6"/>
      <c r="S18" s="7">
        <v>29704736318</v>
      </c>
      <c r="T18" s="6"/>
      <c r="U18" s="7">
        <v>0</v>
      </c>
      <c r="V18" s="6"/>
      <c r="W18" s="7">
        <v>0</v>
      </c>
      <c r="X18" s="6"/>
      <c r="Y18" s="7">
        <v>0</v>
      </c>
      <c r="Z18" s="6"/>
      <c r="AA18" s="7">
        <v>0</v>
      </c>
      <c r="AB18" s="6"/>
      <c r="AC18" s="7">
        <v>31853</v>
      </c>
      <c r="AD18" s="6"/>
      <c r="AE18" s="7">
        <v>843829</v>
      </c>
      <c r="AF18" s="6"/>
      <c r="AG18" s="7">
        <v>30006185683</v>
      </c>
      <c r="AH18" s="6"/>
      <c r="AI18" s="7">
        <v>26873613411</v>
      </c>
      <c r="AJ18" s="6"/>
      <c r="AK18" s="6" t="s">
        <v>59</v>
      </c>
      <c r="AL18" s="6"/>
      <c r="AM18" s="6"/>
      <c r="AN18" s="6"/>
    </row>
    <row r="19" spans="1:40">
      <c r="A19" s="3" t="s">
        <v>60</v>
      </c>
      <c r="C19" s="6" t="s">
        <v>60</v>
      </c>
      <c r="D19" s="6"/>
      <c r="E19" s="6" t="s">
        <v>60</v>
      </c>
      <c r="F19" s="6"/>
      <c r="G19" s="6" t="s">
        <v>60</v>
      </c>
      <c r="H19" s="6"/>
      <c r="I19" s="6" t="s">
        <v>60</v>
      </c>
      <c r="J19" s="6"/>
      <c r="K19" s="6" t="s">
        <v>60</v>
      </c>
      <c r="L19" s="6"/>
      <c r="M19" s="6" t="s">
        <v>60</v>
      </c>
      <c r="N19" s="6"/>
      <c r="O19" s="6" t="s">
        <v>60</v>
      </c>
      <c r="P19" s="6"/>
      <c r="Q19" s="8">
        <f>SUM(Q9:Q18)</f>
        <v>624359134068</v>
      </c>
      <c r="R19" s="6"/>
      <c r="S19" s="8">
        <f>SUM(S9:S18)</f>
        <v>611606883969</v>
      </c>
      <c r="T19" s="6"/>
      <c r="U19" s="6" t="s">
        <v>60</v>
      </c>
      <c r="V19" s="6"/>
      <c r="W19" s="8">
        <f>SUM(W9:W18)</f>
        <v>0</v>
      </c>
      <c r="X19" s="6"/>
      <c r="Y19" s="6" t="s">
        <v>60</v>
      </c>
      <c r="Z19" s="6"/>
      <c r="AA19" s="8">
        <f>SUM(AA9:AA18)</f>
        <v>214628475422</v>
      </c>
      <c r="AB19" s="6"/>
      <c r="AC19" s="6" t="s">
        <v>60</v>
      </c>
      <c r="AD19" s="6"/>
      <c r="AE19" s="6" t="s">
        <v>60</v>
      </c>
      <c r="AF19" s="6"/>
      <c r="AG19" s="8">
        <f>SUM(AG9:AG18)</f>
        <v>416821487075</v>
      </c>
      <c r="AH19" s="6"/>
      <c r="AI19" s="8">
        <f>SUM(AI9:AI18)</f>
        <v>401813537029</v>
      </c>
      <c r="AJ19" s="6"/>
      <c r="AK19" s="9" t="s">
        <v>61</v>
      </c>
      <c r="AL19" s="6"/>
      <c r="AM19" s="6"/>
      <c r="AN19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9" sqref="G9"/>
    </sheetView>
  </sheetViews>
  <sheetFormatPr defaultRowHeight="24.75"/>
  <cols>
    <col min="1" max="1" width="28" style="42" bestFit="1" customWidth="1"/>
    <col min="2" max="2" width="1" style="42" customWidth="1"/>
    <col min="3" max="3" width="19" style="42" bestFit="1" customWidth="1"/>
    <col min="4" max="4" width="1" style="42" customWidth="1"/>
    <col min="5" max="5" width="23" style="42" customWidth="1"/>
    <col min="6" max="6" width="1" style="42" customWidth="1"/>
    <col min="7" max="7" width="34.28515625" style="42" bestFit="1" customWidth="1"/>
    <col min="8" max="8" width="1" style="42" customWidth="1"/>
    <col min="9" max="9" width="9.140625" style="42" customWidth="1"/>
    <col min="10" max="16384" width="9.140625" style="42"/>
  </cols>
  <sheetData>
    <row r="2" spans="1:7" ht="26.25">
      <c r="A2" s="37" t="s">
        <v>0</v>
      </c>
      <c r="B2" s="37" t="s">
        <v>0</v>
      </c>
      <c r="C2" s="37" t="s">
        <v>0</v>
      </c>
      <c r="D2" s="37" t="s">
        <v>0</v>
      </c>
      <c r="E2" s="37" t="s">
        <v>0</v>
      </c>
      <c r="F2" s="37" t="s">
        <v>0</v>
      </c>
      <c r="G2" s="37" t="s">
        <v>0</v>
      </c>
    </row>
    <row r="3" spans="1:7" ht="26.25">
      <c r="A3" s="37" t="s">
        <v>115</v>
      </c>
      <c r="B3" s="37" t="s">
        <v>115</v>
      </c>
      <c r="C3" s="37" t="s">
        <v>115</v>
      </c>
      <c r="D3" s="37" t="s">
        <v>115</v>
      </c>
      <c r="E3" s="37" t="s">
        <v>115</v>
      </c>
      <c r="F3" s="37" t="s">
        <v>115</v>
      </c>
      <c r="G3" s="37" t="s">
        <v>115</v>
      </c>
    </row>
    <row r="4" spans="1:7" ht="26.25">
      <c r="A4" s="37" t="s">
        <v>2</v>
      </c>
      <c r="B4" s="37" t="s">
        <v>2</v>
      </c>
      <c r="C4" s="37" t="s">
        <v>2</v>
      </c>
      <c r="D4" s="37" t="s">
        <v>2</v>
      </c>
      <c r="E4" s="37" t="s">
        <v>2</v>
      </c>
      <c r="F4" s="37" t="s">
        <v>2</v>
      </c>
      <c r="G4" s="37" t="s">
        <v>2</v>
      </c>
    </row>
    <row r="6" spans="1:7" ht="27" thickBot="1">
      <c r="A6" s="39" t="s">
        <v>119</v>
      </c>
      <c r="C6" s="39" t="s">
        <v>76</v>
      </c>
      <c r="E6" s="39" t="s">
        <v>130</v>
      </c>
      <c r="G6" s="39" t="s">
        <v>12</v>
      </c>
    </row>
    <row r="7" spans="1:7">
      <c r="A7" s="42" t="s">
        <v>139</v>
      </c>
      <c r="C7" s="44">
        <v>11062042036</v>
      </c>
      <c r="E7" s="46">
        <f>C7/$C$10</f>
        <v>0.61489183314360329</v>
      </c>
      <c r="G7" s="48">
        <v>1.3982114270555976E-2</v>
      </c>
    </row>
    <row r="8" spans="1:7">
      <c r="A8" s="42" t="s">
        <v>140</v>
      </c>
      <c r="C8" s="44">
        <v>6910857364</v>
      </c>
      <c r="E8" s="46">
        <f t="shared" ref="E8:E9" si="0">C8/$C$10</f>
        <v>0.38414514601505806</v>
      </c>
      <c r="G8" s="48">
        <v>8.7351319997245099E-3</v>
      </c>
    </row>
    <row r="9" spans="1:7" ht="25.5" thickBot="1">
      <c r="A9" s="42" t="s">
        <v>137</v>
      </c>
      <c r="C9" s="44">
        <f>'سایر درآمدها'!C10</f>
        <v>17324961</v>
      </c>
      <c r="E9" s="46">
        <f t="shared" si="0"/>
        <v>9.6302084133857789E-4</v>
      </c>
      <c r="G9" s="48">
        <v>2.1898270106603103E-5</v>
      </c>
    </row>
    <row r="10" spans="1:7" ht="25.5" thickBot="1">
      <c r="A10" s="42" t="s">
        <v>60</v>
      </c>
      <c r="C10" s="45">
        <f>SUM(C7:C9)</f>
        <v>17990224361</v>
      </c>
      <c r="E10" s="47">
        <f>SUM(E7:E9)</f>
        <v>0.99999999999999989</v>
      </c>
      <c r="G10" s="49">
        <f>SUM(G7:G9)</f>
        <v>2.2739144540387089E-2</v>
      </c>
    </row>
    <row r="11" spans="1:7" ht="25.5" thickTop="1"/>
    <row r="12" spans="1:7">
      <c r="G12" s="4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6"/>
  <sheetViews>
    <sheetView rightToLeft="1" workbookViewId="0">
      <selection activeCell="D16" sqref="D16"/>
    </sheetView>
  </sheetViews>
  <sheetFormatPr defaultRowHeight="24"/>
  <cols>
    <col min="1" max="1" width="24.28515625" style="3" bestFit="1" customWidth="1"/>
    <col min="2" max="2" width="1" style="3" customWidth="1"/>
    <col min="3" max="3" width="16" style="3" customWidth="1"/>
    <col min="4" max="4" width="1" style="3" customWidth="1"/>
    <col min="5" max="5" width="16" style="3" customWidth="1"/>
    <col min="6" max="6" width="1" style="3" customWidth="1"/>
    <col min="7" max="7" width="21" style="3" customWidth="1"/>
    <col min="8" max="8" width="1" style="3" customWidth="1"/>
    <col min="9" max="9" width="17" style="3" customWidth="1"/>
    <col min="10" max="10" width="1" style="3" customWidth="1"/>
    <col min="11" max="11" width="28" style="3" customWidth="1"/>
    <col min="12" max="12" width="1" style="3" customWidth="1"/>
    <col min="13" max="13" width="24.42578125" style="3" bestFit="1" customWidth="1"/>
    <col min="14" max="14" width="1" style="3" customWidth="1"/>
    <col min="15" max="15" width="9.140625" style="3" customWidth="1"/>
    <col min="16" max="16384" width="9.140625" style="3"/>
  </cols>
  <sheetData>
    <row r="2" spans="1:13" ht="24.7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</row>
    <row r="3" spans="1:13" ht="24.75">
      <c r="A3" s="15" t="s">
        <v>1</v>
      </c>
      <c r="B3" s="15" t="s">
        <v>1</v>
      </c>
      <c r="C3" s="15" t="s">
        <v>1</v>
      </c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</row>
    <row r="4" spans="1:13" ht="24.7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  <c r="M4" s="15" t="s">
        <v>2</v>
      </c>
    </row>
    <row r="6" spans="1:13" ht="24.75">
      <c r="A6" s="16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4.75">
      <c r="A7" s="16" t="s">
        <v>3</v>
      </c>
      <c r="C7" s="16" t="s">
        <v>7</v>
      </c>
      <c r="E7" s="16" t="s">
        <v>62</v>
      </c>
      <c r="G7" s="16" t="s">
        <v>63</v>
      </c>
      <c r="I7" s="16" t="s">
        <v>64</v>
      </c>
      <c r="K7" s="16" t="s">
        <v>65</v>
      </c>
      <c r="M7" s="16" t="s">
        <v>66</v>
      </c>
    </row>
    <row r="8" spans="1:13">
      <c r="A8" s="3" t="s">
        <v>45</v>
      </c>
      <c r="C8" s="7">
        <v>83390</v>
      </c>
      <c r="D8" s="6"/>
      <c r="E8" s="7">
        <v>950010</v>
      </c>
      <c r="F8" s="6"/>
      <c r="G8" s="7">
        <v>889427</v>
      </c>
      <c r="H8" s="6"/>
      <c r="I8" s="6" t="s">
        <v>67</v>
      </c>
      <c r="J8" s="6"/>
      <c r="K8" s="7">
        <v>74169317530</v>
      </c>
      <c r="L8" s="6"/>
      <c r="M8" s="6" t="s">
        <v>142</v>
      </c>
    </row>
    <row r="9" spans="1:13">
      <c r="A9" s="3" t="s">
        <v>52</v>
      </c>
      <c r="C9" s="7">
        <v>205000</v>
      </c>
      <c r="D9" s="6"/>
      <c r="E9" s="7">
        <v>969520</v>
      </c>
      <c r="F9" s="6"/>
      <c r="G9" s="7">
        <v>872568</v>
      </c>
      <c r="H9" s="6"/>
      <c r="I9" s="6" t="s">
        <v>68</v>
      </c>
      <c r="J9" s="6"/>
      <c r="K9" s="7">
        <v>178876440000</v>
      </c>
      <c r="L9" s="6"/>
      <c r="M9" s="6" t="s">
        <v>142</v>
      </c>
    </row>
    <row r="10" spans="1:13">
      <c r="A10" s="3" t="s">
        <v>56</v>
      </c>
      <c r="C10" s="7">
        <v>31853</v>
      </c>
      <c r="D10" s="6"/>
      <c r="E10" s="7">
        <v>924600</v>
      </c>
      <c r="F10" s="6"/>
      <c r="G10" s="7">
        <v>843829</v>
      </c>
      <c r="H10" s="6"/>
      <c r="I10" s="6" t="s">
        <v>69</v>
      </c>
      <c r="J10" s="6"/>
      <c r="K10" s="7">
        <v>26878485137</v>
      </c>
      <c r="L10" s="6"/>
      <c r="M10" s="6" t="s">
        <v>142</v>
      </c>
    </row>
    <row r="11" spans="1:13" ht="24.75" thickBot="1">
      <c r="C11" s="6"/>
      <c r="D11" s="6"/>
      <c r="E11" s="6"/>
      <c r="F11" s="6"/>
      <c r="G11" s="6"/>
      <c r="H11" s="6"/>
      <c r="I11" s="6"/>
      <c r="J11" s="6"/>
      <c r="K11" s="10">
        <f>SUM(K8:K10)</f>
        <v>279924242667</v>
      </c>
      <c r="L11" s="6"/>
      <c r="M11" s="6"/>
    </row>
    <row r="12" spans="1:13" ht="24.75" thickTop="1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1"/>
  <sheetViews>
    <sheetView rightToLeft="1" workbookViewId="0">
      <selection activeCell="Q20" sqref="Q20"/>
    </sheetView>
  </sheetViews>
  <sheetFormatPr defaultRowHeight="21.75"/>
  <cols>
    <col min="1" max="1" width="28.710937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1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1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8" t="s">
        <v>0</v>
      </c>
      <c r="B2" s="18" t="s">
        <v>0</v>
      </c>
      <c r="C2" s="18" t="s">
        <v>0</v>
      </c>
      <c r="D2" s="18" t="s">
        <v>0</v>
      </c>
      <c r="E2" s="18" t="s">
        <v>0</v>
      </c>
      <c r="F2" s="18" t="s">
        <v>0</v>
      </c>
      <c r="G2" s="18" t="s">
        <v>0</v>
      </c>
      <c r="H2" s="18" t="s">
        <v>0</v>
      </c>
      <c r="I2" s="18" t="s">
        <v>0</v>
      </c>
      <c r="J2" s="18" t="s">
        <v>0</v>
      </c>
      <c r="K2" s="18" t="s">
        <v>0</v>
      </c>
      <c r="L2" s="18" t="s">
        <v>0</v>
      </c>
      <c r="M2" s="18" t="s">
        <v>0</v>
      </c>
      <c r="N2" s="18" t="s">
        <v>0</v>
      </c>
      <c r="O2" s="18" t="s">
        <v>0</v>
      </c>
      <c r="P2" s="18" t="s">
        <v>0</v>
      </c>
      <c r="Q2" s="18" t="s">
        <v>0</v>
      </c>
      <c r="R2" s="18" t="s">
        <v>0</v>
      </c>
      <c r="S2" s="18" t="s">
        <v>0</v>
      </c>
    </row>
    <row r="3" spans="1:19" ht="22.5">
      <c r="A3" s="18" t="s">
        <v>1</v>
      </c>
      <c r="B3" s="18" t="s">
        <v>1</v>
      </c>
      <c r="C3" s="18" t="s">
        <v>1</v>
      </c>
      <c r="D3" s="18" t="s">
        <v>1</v>
      </c>
      <c r="E3" s="18" t="s">
        <v>1</v>
      </c>
      <c r="F3" s="18" t="s">
        <v>1</v>
      </c>
      <c r="G3" s="18" t="s">
        <v>1</v>
      </c>
      <c r="H3" s="18" t="s">
        <v>1</v>
      </c>
      <c r="I3" s="18" t="s">
        <v>1</v>
      </c>
      <c r="J3" s="18" t="s">
        <v>1</v>
      </c>
      <c r="K3" s="18" t="s">
        <v>1</v>
      </c>
      <c r="L3" s="18" t="s">
        <v>1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</row>
    <row r="4" spans="1:19" ht="22.5">
      <c r="A4" s="18" t="s">
        <v>2</v>
      </c>
      <c r="B4" s="18" t="s">
        <v>2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s="18" t="s">
        <v>2</v>
      </c>
      <c r="I4" s="18" t="s">
        <v>2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s="18" t="s">
        <v>2</v>
      </c>
      <c r="P4" s="18" t="s">
        <v>2</v>
      </c>
      <c r="Q4" s="18" t="s">
        <v>2</v>
      </c>
      <c r="R4" s="18" t="s">
        <v>2</v>
      </c>
      <c r="S4" s="18" t="s">
        <v>2</v>
      </c>
    </row>
    <row r="6" spans="1:19" ht="22.5">
      <c r="A6" s="17" t="s">
        <v>71</v>
      </c>
      <c r="C6" s="17" t="s">
        <v>72</v>
      </c>
      <c r="D6" s="17" t="s">
        <v>72</v>
      </c>
      <c r="E6" s="17" t="s">
        <v>72</v>
      </c>
      <c r="F6" s="17" t="s">
        <v>72</v>
      </c>
      <c r="G6" s="17" t="s">
        <v>72</v>
      </c>
      <c r="H6" s="17" t="s">
        <v>72</v>
      </c>
      <c r="I6" s="17" t="s">
        <v>72</v>
      </c>
      <c r="K6" s="17" t="s">
        <v>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2.5">
      <c r="A7" s="17" t="s">
        <v>71</v>
      </c>
      <c r="C7" s="17" t="s">
        <v>73</v>
      </c>
      <c r="E7" s="17" t="s">
        <v>74</v>
      </c>
      <c r="G7" s="17" t="s">
        <v>75</v>
      </c>
      <c r="I7" s="17" t="s">
        <v>21</v>
      </c>
      <c r="K7" s="17" t="s">
        <v>76</v>
      </c>
      <c r="M7" s="17" t="s">
        <v>77</v>
      </c>
      <c r="O7" s="17" t="s">
        <v>78</v>
      </c>
      <c r="Q7" s="17" t="s">
        <v>76</v>
      </c>
      <c r="S7" s="17" t="s">
        <v>70</v>
      </c>
    </row>
    <row r="8" spans="1:19" ht="24">
      <c r="A8" s="1" t="s">
        <v>79</v>
      </c>
      <c r="C8" s="6" t="s">
        <v>80</v>
      </c>
      <c r="D8" s="6"/>
      <c r="E8" s="6" t="s">
        <v>81</v>
      </c>
      <c r="F8" s="6"/>
      <c r="G8" s="6" t="s">
        <v>82</v>
      </c>
      <c r="H8" s="6"/>
      <c r="I8" s="13">
        <v>0</v>
      </c>
      <c r="J8" s="6"/>
      <c r="K8" s="14">
        <v>2175101</v>
      </c>
      <c r="L8" s="14"/>
      <c r="M8" s="14">
        <v>10000008938</v>
      </c>
      <c r="N8" s="14"/>
      <c r="O8" s="14">
        <v>10000300000</v>
      </c>
      <c r="P8" s="14"/>
      <c r="Q8" s="14">
        <v>1884039</v>
      </c>
      <c r="R8" s="3"/>
      <c r="S8" s="3" t="s">
        <v>31</v>
      </c>
    </row>
    <row r="9" spans="1:19" ht="24">
      <c r="A9" s="1" t="s">
        <v>79</v>
      </c>
      <c r="C9" s="6" t="s">
        <v>83</v>
      </c>
      <c r="D9" s="6"/>
      <c r="E9" s="6" t="s">
        <v>84</v>
      </c>
      <c r="F9" s="6"/>
      <c r="G9" s="6" t="s">
        <v>85</v>
      </c>
      <c r="H9" s="6"/>
      <c r="I9" s="13">
        <v>0</v>
      </c>
      <c r="J9" s="6"/>
      <c r="K9" s="14">
        <v>1532418888</v>
      </c>
      <c r="L9" s="14"/>
      <c r="M9" s="14">
        <v>3363820000</v>
      </c>
      <c r="N9" s="14"/>
      <c r="O9" s="14">
        <v>4800971946</v>
      </c>
      <c r="P9" s="14"/>
      <c r="Q9" s="14">
        <v>95266942</v>
      </c>
      <c r="R9" s="3"/>
      <c r="S9" s="3" t="s">
        <v>86</v>
      </c>
    </row>
    <row r="10" spans="1:19" ht="24">
      <c r="A10" s="1" t="s">
        <v>87</v>
      </c>
      <c r="C10" s="6" t="s">
        <v>88</v>
      </c>
      <c r="D10" s="6"/>
      <c r="E10" s="6" t="s">
        <v>81</v>
      </c>
      <c r="F10" s="6"/>
      <c r="G10" s="6" t="s">
        <v>89</v>
      </c>
      <c r="H10" s="6"/>
      <c r="I10" s="13">
        <v>0</v>
      </c>
      <c r="J10" s="6"/>
      <c r="K10" s="14">
        <v>13272364271</v>
      </c>
      <c r="L10" s="14"/>
      <c r="M10" s="14">
        <v>275046180956</v>
      </c>
      <c r="N10" s="14"/>
      <c r="O10" s="14">
        <v>267395309369</v>
      </c>
      <c r="P10" s="14"/>
      <c r="Q10" s="14">
        <v>20923235858</v>
      </c>
      <c r="R10" s="3"/>
      <c r="S10" s="3" t="s">
        <v>90</v>
      </c>
    </row>
    <row r="11" spans="1:19" ht="24">
      <c r="A11" s="1" t="s">
        <v>91</v>
      </c>
      <c r="C11" s="6" t="s">
        <v>92</v>
      </c>
      <c r="D11" s="6"/>
      <c r="E11" s="6" t="s">
        <v>81</v>
      </c>
      <c r="F11" s="6"/>
      <c r="G11" s="6" t="s">
        <v>93</v>
      </c>
      <c r="H11" s="6"/>
      <c r="I11" s="13">
        <v>0</v>
      </c>
      <c r="J11" s="6"/>
      <c r="K11" s="14">
        <v>6806134804</v>
      </c>
      <c r="L11" s="14"/>
      <c r="M11" s="14">
        <v>130980860535</v>
      </c>
      <c r="N11" s="14"/>
      <c r="O11" s="14">
        <v>137168281837</v>
      </c>
      <c r="P11" s="14"/>
      <c r="Q11" s="14">
        <v>618713502</v>
      </c>
      <c r="R11" s="3"/>
      <c r="S11" s="3" t="s">
        <v>94</v>
      </c>
    </row>
    <row r="12" spans="1:19" ht="24">
      <c r="A12" s="1" t="s">
        <v>95</v>
      </c>
      <c r="C12" s="6" t="s">
        <v>96</v>
      </c>
      <c r="D12" s="6"/>
      <c r="E12" s="6" t="s">
        <v>81</v>
      </c>
      <c r="F12" s="6"/>
      <c r="G12" s="6" t="s">
        <v>97</v>
      </c>
      <c r="H12" s="6"/>
      <c r="I12" s="13">
        <v>0</v>
      </c>
      <c r="J12" s="6"/>
      <c r="K12" s="14">
        <v>3051722172</v>
      </c>
      <c r="L12" s="14"/>
      <c r="M12" s="14">
        <v>62262622630</v>
      </c>
      <c r="N12" s="14"/>
      <c r="O12" s="14">
        <v>63000801200</v>
      </c>
      <c r="P12" s="14"/>
      <c r="Q12" s="14">
        <v>2313543602</v>
      </c>
      <c r="R12" s="3"/>
      <c r="S12" s="3" t="s">
        <v>98</v>
      </c>
    </row>
    <row r="13" spans="1:19" ht="24">
      <c r="A13" s="1" t="s">
        <v>95</v>
      </c>
      <c r="C13" s="6" t="s">
        <v>99</v>
      </c>
      <c r="D13" s="6"/>
      <c r="E13" s="6" t="s">
        <v>100</v>
      </c>
      <c r="F13" s="6"/>
      <c r="G13" s="6" t="s">
        <v>97</v>
      </c>
      <c r="H13" s="6"/>
      <c r="I13" s="13">
        <v>22.5</v>
      </c>
      <c r="J13" s="6"/>
      <c r="K13" s="14">
        <v>70000000000</v>
      </c>
      <c r="L13" s="14"/>
      <c r="M13" s="14">
        <v>0</v>
      </c>
      <c r="N13" s="14"/>
      <c r="O13" s="14">
        <v>0</v>
      </c>
      <c r="P13" s="14"/>
      <c r="Q13" s="14">
        <v>70000000000</v>
      </c>
      <c r="R13" s="3"/>
      <c r="S13" s="3" t="s">
        <v>101</v>
      </c>
    </row>
    <row r="14" spans="1:19" ht="24">
      <c r="A14" s="1" t="s">
        <v>102</v>
      </c>
      <c r="C14" s="6" t="s">
        <v>103</v>
      </c>
      <c r="D14" s="6"/>
      <c r="E14" s="6" t="s">
        <v>81</v>
      </c>
      <c r="F14" s="6"/>
      <c r="G14" s="6" t="s">
        <v>4</v>
      </c>
      <c r="H14" s="6"/>
      <c r="I14" s="13">
        <v>22.5</v>
      </c>
      <c r="J14" s="6"/>
      <c r="K14" s="14">
        <v>420000</v>
      </c>
      <c r="L14" s="14"/>
      <c r="M14" s="14">
        <v>0</v>
      </c>
      <c r="N14" s="14"/>
      <c r="O14" s="14">
        <v>120000</v>
      </c>
      <c r="P14" s="14"/>
      <c r="Q14" s="14">
        <v>300000</v>
      </c>
      <c r="R14" s="3"/>
      <c r="S14" s="3" t="s">
        <v>31</v>
      </c>
    </row>
    <row r="15" spans="1:19" ht="24">
      <c r="A15" s="1" t="s">
        <v>102</v>
      </c>
      <c r="C15" s="6" t="s">
        <v>104</v>
      </c>
      <c r="D15" s="6"/>
      <c r="E15" s="6" t="s">
        <v>100</v>
      </c>
      <c r="F15" s="6"/>
      <c r="G15" s="6" t="s">
        <v>4</v>
      </c>
      <c r="H15" s="6"/>
      <c r="I15" s="13">
        <v>22.5</v>
      </c>
      <c r="J15" s="6"/>
      <c r="K15" s="14">
        <v>96000000000</v>
      </c>
      <c r="L15" s="14"/>
      <c r="M15" s="14">
        <v>0</v>
      </c>
      <c r="N15" s="14"/>
      <c r="O15" s="14">
        <v>0</v>
      </c>
      <c r="P15" s="14"/>
      <c r="Q15" s="14">
        <v>96000000000</v>
      </c>
      <c r="R15" s="3"/>
      <c r="S15" s="3" t="s">
        <v>105</v>
      </c>
    </row>
    <row r="16" spans="1:19" ht="24">
      <c r="A16" s="1" t="s">
        <v>106</v>
      </c>
      <c r="C16" s="6" t="s">
        <v>107</v>
      </c>
      <c r="D16" s="6"/>
      <c r="E16" s="6" t="s">
        <v>100</v>
      </c>
      <c r="F16" s="6"/>
      <c r="G16" s="6" t="s">
        <v>108</v>
      </c>
      <c r="H16" s="6"/>
      <c r="I16" s="13">
        <v>22.5</v>
      </c>
      <c r="J16" s="6"/>
      <c r="K16" s="14">
        <v>0</v>
      </c>
      <c r="L16" s="14"/>
      <c r="M16" s="14">
        <v>80000000000</v>
      </c>
      <c r="N16" s="14"/>
      <c r="O16" s="14">
        <v>0</v>
      </c>
      <c r="P16" s="14"/>
      <c r="Q16" s="14">
        <v>80000000000</v>
      </c>
      <c r="R16" s="3"/>
      <c r="S16" s="3" t="s">
        <v>109</v>
      </c>
    </row>
    <row r="17" spans="1:19" ht="24">
      <c r="A17" s="1" t="s">
        <v>106</v>
      </c>
      <c r="C17" s="6" t="s">
        <v>110</v>
      </c>
      <c r="D17" s="6"/>
      <c r="E17" s="6" t="s">
        <v>100</v>
      </c>
      <c r="F17" s="6"/>
      <c r="G17" s="6" t="s">
        <v>51</v>
      </c>
      <c r="H17" s="6"/>
      <c r="I17" s="13">
        <v>22.5</v>
      </c>
      <c r="J17" s="6"/>
      <c r="K17" s="14">
        <v>0</v>
      </c>
      <c r="L17" s="14"/>
      <c r="M17" s="14">
        <v>50000000000</v>
      </c>
      <c r="N17" s="14"/>
      <c r="O17" s="14">
        <v>0</v>
      </c>
      <c r="P17" s="14"/>
      <c r="Q17" s="14">
        <v>50000000000</v>
      </c>
      <c r="R17" s="3"/>
      <c r="S17" s="3" t="s">
        <v>111</v>
      </c>
    </row>
    <row r="18" spans="1:19" ht="24">
      <c r="A18" s="1" t="s">
        <v>95</v>
      </c>
      <c r="C18" s="6" t="s">
        <v>112</v>
      </c>
      <c r="D18" s="6"/>
      <c r="E18" s="6" t="s">
        <v>100</v>
      </c>
      <c r="F18" s="6"/>
      <c r="G18" s="6" t="s">
        <v>51</v>
      </c>
      <c r="H18" s="6"/>
      <c r="I18" s="13">
        <v>22.5</v>
      </c>
      <c r="J18" s="6"/>
      <c r="K18" s="14">
        <v>0</v>
      </c>
      <c r="L18" s="14"/>
      <c r="M18" s="14">
        <v>60000000000</v>
      </c>
      <c r="N18" s="14"/>
      <c r="O18" s="14">
        <v>0</v>
      </c>
      <c r="P18" s="14"/>
      <c r="Q18" s="14">
        <v>60000000000</v>
      </c>
      <c r="R18" s="3"/>
      <c r="S18" s="3" t="s">
        <v>113</v>
      </c>
    </row>
    <row r="19" spans="1:19" ht="24">
      <c r="A19" s="1" t="s">
        <v>60</v>
      </c>
      <c r="C19" s="3" t="s">
        <v>60</v>
      </c>
      <c r="D19" s="3"/>
      <c r="E19" s="3" t="s">
        <v>60</v>
      </c>
      <c r="F19" s="3"/>
      <c r="G19" s="3" t="s">
        <v>60</v>
      </c>
      <c r="H19" s="3"/>
      <c r="I19" s="11" t="s">
        <v>60</v>
      </c>
      <c r="J19" s="3"/>
      <c r="K19" s="4">
        <f>SUM(K8:K18)</f>
        <v>190665235236</v>
      </c>
      <c r="L19" s="3"/>
      <c r="M19" s="4">
        <f>SUM(M8:M18)</f>
        <v>671653493059</v>
      </c>
      <c r="N19" s="3"/>
      <c r="O19" s="4">
        <f>SUM(O8:O18)</f>
        <v>482365784352</v>
      </c>
      <c r="P19" s="3"/>
      <c r="Q19" s="4">
        <f>SUM(Q8:Q18)</f>
        <v>379952943943</v>
      </c>
      <c r="R19" s="3"/>
      <c r="S19" s="5" t="s">
        <v>114</v>
      </c>
    </row>
    <row r="20" spans="1:19">
      <c r="I20" s="12"/>
      <c r="M20" s="2"/>
      <c r="Q20" s="2"/>
    </row>
    <row r="21" spans="1:19">
      <c r="M21" s="2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29"/>
  <sheetViews>
    <sheetView rightToLeft="1" topLeftCell="B10" workbookViewId="0">
      <selection activeCell="M23" sqref="M23:S28"/>
    </sheetView>
  </sheetViews>
  <sheetFormatPr defaultRowHeight="24"/>
  <cols>
    <col min="1" max="1" width="32.140625" style="3" bestFit="1" customWidth="1"/>
    <col min="2" max="2" width="1" style="3" customWidth="1"/>
    <col min="3" max="3" width="18" style="3" bestFit="1" customWidth="1"/>
    <col min="4" max="4" width="1" style="3" customWidth="1"/>
    <col min="5" max="5" width="16.7109375" style="3" bestFit="1" customWidth="1"/>
    <col min="6" max="6" width="1" style="3" customWidth="1"/>
    <col min="7" max="7" width="10.140625" style="3" bestFit="1" customWidth="1"/>
    <col min="8" max="8" width="1" style="3" customWidth="1"/>
    <col min="9" max="9" width="17.28515625" style="3" bestFit="1" customWidth="1"/>
    <col min="10" max="10" width="1" style="3" customWidth="1"/>
    <col min="11" max="11" width="13" style="3" bestFit="1" customWidth="1"/>
    <col min="12" max="12" width="1" style="3" customWidth="1"/>
    <col min="13" max="13" width="17.28515625" style="3" bestFit="1" customWidth="1"/>
    <col min="14" max="14" width="1" style="3" customWidth="1"/>
    <col min="15" max="15" width="17.28515625" style="3" bestFit="1" customWidth="1"/>
    <col min="16" max="16" width="1" style="3" customWidth="1"/>
    <col min="17" max="17" width="13" style="3" bestFit="1" customWidth="1"/>
    <col min="18" max="18" width="1" style="3" customWidth="1"/>
    <col min="19" max="19" width="17.28515625" style="3" bestFit="1" customWidth="1"/>
    <col min="20" max="20" width="1" style="3" customWidth="1"/>
    <col min="21" max="21" width="9.140625" style="3" customWidth="1"/>
    <col min="22" max="22" width="67.7109375" style="3" bestFit="1" customWidth="1"/>
    <col min="23" max="23" width="18.7109375" style="20" bestFit="1" customWidth="1"/>
    <col min="24" max="24" width="11.5703125" style="3" bestFit="1" customWidth="1"/>
    <col min="25" max="16384" width="9.140625" style="3"/>
  </cols>
  <sheetData>
    <row r="2" spans="1:23" ht="24.7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  <c r="N2" s="15" t="s">
        <v>0</v>
      </c>
      <c r="O2" s="15" t="s">
        <v>0</v>
      </c>
      <c r="P2" s="15" t="s">
        <v>0</v>
      </c>
      <c r="Q2" s="15" t="s">
        <v>0</v>
      </c>
      <c r="R2" s="15" t="s">
        <v>0</v>
      </c>
      <c r="S2" s="15" t="s">
        <v>0</v>
      </c>
    </row>
    <row r="3" spans="1:23" ht="24.75">
      <c r="A3" s="15" t="s">
        <v>115</v>
      </c>
      <c r="B3" s="15" t="s">
        <v>115</v>
      </c>
      <c r="C3" s="15" t="s">
        <v>115</v>
      </c>
      <c r="D3" s="15" t="s">
        <v>115</v>
      </c>
      <c r="E3" s="15" t="s">
        <v>115</v>
      </c>
      <c r="F3" s="15" t="s">
        <v>115</v>
      </c>
      <c r="G3" s="15" t="s">
        <v>115</v>
      </c>
      <c r="H3" s="15" t="s">
        <v>115</v>
      </c>
      <c r="I3" s="15" t="s">
        <v>115</v>
      </c>
      <c r="J3" s="15" t="s">
        <v>115</v>
      </c>
      <c r="K3" s="15" t="s">
        <v>115</v>
      </c>
      <c r="L3" s="15" t="s">
        <v>115</v>
      </c>
      <c r="M3" s="15" t="s">
        <v>115</v>
      </c>
      <c r="N3" s="15" t="s">
        <v>115</v>
      </c>
      <c r="O3" s="15" t="s">
        <v>115</v>
      </c>
      <c r="P3" s="15" t="s">
        <v>115</v>
      </c>
      <c r="Q3" s="15" t="s">
        <v>115</v>
      </c>
      <c r="R3" s="15" t="s">
        <v>115</v>
      </c>
      <c r="S3" s="15" t="s">
        <v>115</v>
      </c>
    </row>
    <row r="4" spans="1:23" ht="24.7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  <c r="M4" s="15" t="s">
        <v>2</v>
      </c>
      <c r="N4" s="15" t="s">
        <v>2</v>
      </c>
      <c r="O4" s="15" t="s">
        <v>2</v>
      </c>
      <c r="P4" s="15" t="s">
        <v>2</v>
      </c>
      <c r="Q4" s="15" t="s">
        <v>2</v>
      </c>
      <c r="R4" s="15" t="s">
        <v>2</v>
      </c>
      <c r="S4" s="15" t="s">
        <v>2</v>
      </c>
    </row>
    <row r="6" spans="1:23" ht="24.75">
      <c r="A6" s="16" t="s">
        <v>116</v>
      </c>
      <c r="B6" s="16" t="s">
        <v>116</v>
      </c>
      <c r="C6" s="16" t="s">
        <v>116</v>
      </c>
      <c r="D6" s="16" t="s">
        <v>116</v>
      </c>
      <c r="E6" s="16" t="s">
        <v>116</v>
      </c>
      <c r="F6" s="16" t="s">
        <v>116</v>
      </c>
      <c r="G6" s="16" t="s">
        <v>116</v>
      </c>
      <c r="I6" s="16" t="s">
        <v>117</v>
      </c>
      <c r="J6" s="16" t="s">
        <v>117</v>
      </c>
      <c r="K6" s="16" t="s">
        <v>117</v>
      </c>
      <c r="L6" s="16" t="s">
        <v>117</v>
      </c>
      <c r="M6" s="16" t="s">
        <v>117</v>
      </c>
      <c r="O6" s="16" t="s">
        <v>118</v>
      </c>
      <c r="P6" s="16" t="s">
        <v>118</v>
      </c>
      <c r="Q6" s="16" t="s">
        <v>118</v>
      </c>
      <c r="R6" s="16" t="s">
        <v>118</v>
      </c>
      <c r="S6" s="16" t="s">
        <v>118</v>
      </c>
    </row>
    <row r="7" spans="1:23" ht="24.75">
      <c r="A7" s="21" t="s">
        <v>119</v>
      </c>
      <c r="C7" s="16" t="s">
        <v>120</v>
      </c>
      <c r="E7" s="16" t="s">
        <v>20</v>
      </c>
      <c r="G7" s="16" t="s">
        <v>21</v>
      </c>
      <c r="I7" s="16" t="s">
        <v>121</v>
      </c>
      <c r="K7" s="16" t="s">
        <v>122</v>
      </c>
      <c r="M7" s="16" t="s">
        <v>123</v>
      </c>
      <c r="O7" s="16" t="s">
        <v>121</v>
      </c>
      <c r="Q7" s="16" t="s">
        <v>122</v>
      </c>
      <c r="S7" s="16" t="s">
        <v>123</v>
      </c>
    </row>
    <row r="8" spans="1:23">
      <c r="A8" s="3" t="s">
        <v>56</v>
      </c>
      <c r="C8" s="6" t="s">
        <v>143</v>
      </c>
      <c r="D8" s="6"/>
      <c r="E8" s="6" t="s">
        <v>58</v>
      </c>
      <c r="F8" s="6"/>
      <c r="G8" s="13">
        <v>20.5</v>
      </c>
      <c r="H8" s="6"/>
      <c r="I8" s="7">
        <v>485501803</v>
      </c>
      <c r="J8" s="6"/>
      <c r="K8" s="7">
        <v>0</v>
      </c>
      <c r="L8" s="6"/>
      <c r="M8" s="7">
        <f>I8-K8</f>
        <v>485501803</v>
      </c>
      <c r="N8" s="6"/>
      <c r="O8" s="7">
        <v>485501803</v>
      </c>
      <c r="P8" s="6"/>
      <c r="Q8" s="7">
        <v>0</v>
      </c>
      <c r="R8" s="6"/>
      <c r="S8" s="7">
        <f>O8-Q8</f>
        <v>485501803</v>
      </c>
    </row>
    <row r="9" spans="1:23">
      <c r="A9" s="3" t="s">
        <v>52</v>
      </c>
      <c r="C9" s="6" t="s">
        <v>143</v>
      </c>
      <c r="D9" s="6"/>
      <c r="E9" s="6" t="s">
        <v>54</v>
      </c>
      <c r="F9" s="6"/>
      <c r="G9" s="13">
        <v>18</v>
      </c>
      <c r="H9" s="6"/>
      <c r="I9" s="7">
        <v>3062371853</v>
      </c>
      <c r="J9" s="6"/>
      <c r="K9" s="7">
        <v>0</v>
      </c>
      <c r="L9" s="6"/>
      <c r="M9" s="7">
        <f t="shared" ref="M9:M21" si="0">I9-K9</f>
        <v>3062371853</v>
      </c>
      <c r="N9" s="6"/>
      <c r="O9" s="7">
        <v>3062371853</v>
      </c>
      <c r="P9" s="6"/>
      <c r="Q9" s="7">
        <v>0</v>
      </c>
      <c r="R9" s="6"/>
      <c r="S9" s="7">
        <f t="shared" ref="S9:S21" si="1">O9-Q9</f>
        <v>3062371853</v>
      </c>
    </row>
    <row r="10" spans="1:23">
      <c r="A10" s="3" t="s">
        <v>45</v>
      </c>
      <c r="C10" s="6" t="s">
        <v>143</v>
      </c>
      <c r="D10" s="6"/>
      <c r="E10" s="6" t="s">
        <v>47</v>
      </c>
      <c r="F10" s="6"/>
      <c r="G10" s="13">
        <v>18</v>
      </c>
      <c r="H10" s="6"/>
      <c r="I10" s="7">
        <v>1311968288</v>
      </c>
      <c r="J10" s="6"/>
      <c r="K10" s="7">
        <v>0</v>
      </c>
      <c r="L10" s="6"/>
      <c r="M10" s="7">
        <f t="shared" si="0"/>
        <v>1311968288</v>
      </c>
      <c r="N10" s="6"/>
      <c r="O10" s="7">
        <v>1311968288</v>
      </c>
      <c r="P10" s="6"/>
      <c r="Q10" s="7">
        <v>0</v>
      </c>
      <c r="R10" s="6"/>
      <c r="S10" s="7">
        <f t="shared" si="1"/>
        <v>1311968288</v>
      </c>
    </row>
    <row r="11" spans="1:23">
      <c r="A11" s="3" t="s">
        <v>49</v>
      </c>
      <c r="C11" s="6" t="s">
        <v>143</v>
      </c>
      <c r="D11" s="6"/>
      <c r="E11" s="6" t="s">
        <v>51</v>
      </c>
      <c r="F11" s="6"/>
      <c r="G11" s="13">
        <v>21</v>
      </c>
      <c r="H11" s="6"/>
      <c r="I11" s="7">
        <v>1125228633</v>
      </c>
      <c r="J11" s="6"/>
      <c r="K11" s="7">
        <v>0</v>
      </c>
      <c r="L11" s="6"/>
      <c r="M11" s="7">
        <f t="shared" si="0"/>
        <v>1125228633</v>
      </c>
      <c r="N11" s="6"/>
      <c r="O11" s="7">
        <v>1125228633</v>
      </c>
      <c r="P11" s="6"/>
      <c r="Q11" s="7">
        <v>0</v>
      </c>
      <c r="R11" s="6"/>
      <c r="S11" s="7">
        <f t="shared" si="1"/>
        <v>1125228633</v>
      </c>
    </row>
    <row r="12" spans="1:23" s="22" customFormat="1">
      <c r="A12" s="22" t="s">
        <v>28</v>
      </c>
      <c r="C12" s="23" t="s">
        <v>143</v>
      </c>
      <c r="D12" s="23"/>
      <c r="E12" s="23" t="s">
        <v>30</v>
      </c>
      <c r="F12" s="23"/>
      <c r="G12" s="24">
        <v>18</v>
      </c>
      <c r="H12" s="23"/>
      <c r="I12" s="25">
        <v>241842974</v>
      </c>
      <c r="J12" s="23"/>
      <c r="K12" s="25">
        <v>0</v>
      </c>
      <c r="L12" s="23"/>
      <c r="M12" s="25">
        <f t="shared" si="0"/>
        <v>241842974</v>
      </c>
      <c r="N12" s="23"/>
      <c r="O12" s="25">
        <v>241842974</v>
      </c>
      <c r="P12" s="23"/>
      <c r="Q12" s="25">
        <v>0</v>
      </c>
      <c r="R12" s="23"/>
      <c r="S12" s="25">
        <f t="shared" si="1"/>
        <v>241842974</v>
      </c>
      <c r="W12" s="26"/>
    </row>
    <row r="13" spans="1:23" s="22" customFormat="1">
      <c r="A13" s="22" t="s">
        <v>79</v>
      </c>
      <c r="C13" s="25">
        <v>1</v>
      </c>
      <c r="D13" s="23"/>
      <c r="E13" s="23" t="s">
        <v>143</v>
      </c>
      <c r="F13" s="23"/>
      <c r="G13" s="24">
        <v>0</v>
      </c>
      <c r="H13" s="23"/>
      <c r="I13" s="25">
        <v>8938</v>
      </c>
      <c r="J13" s="23"/>
      <c r="K13" s="25">
        <v>0</v>
      </c>
      <c r="L13" s="23"/>
      <c r="M13" s="25">
        <f t="shared" si="0"/>
        <v>8938</v>
      </c>
      <c r="N13" s="23"/>
      <c r="O13" s="25">
        <v>8938</v>
      </c>
      <c r="P13" s="23"/>
      <c r="Q13" s="25">
        <v>0</v>
      </c>
      <c r="R13" s="23"/>
      <c r="S13" s="25">
        <f t="shared" si="1"/>
        <v>8938</v>
      </c>
      <c r="W13" s="26"/>
    </row>
    <row r="14" spans="1:23" s="22" customFormat="1">
      <c r="A14" s="22" t="s">
        <v>87</v>
      </c>
      <c r="C14" s="25">
        <v>17</v>
      </c>
      <c r="D14" s="23"/>
      <c r="E14" s="23" t="s">
        <v>143</v>
      </c>
      <c r="F14" s="23"/>
      <c r="G14" s="24">
        <v>0</v>
      </c>
      <c r="H14" s="23"/>
      <c r="I14" s="25">
        <v>127531244</v>
      </c>
      <c r="J14" s="23"/>
      <c r="K14" s="25">
        <v>0</v>
      </c>
      <c r="L14" s="23"/>
      <c r="M14" s="25">
        <f t="shared" si="0"/>
        <v>127531244</v>
      </c>
      <c r="N14" s="23"/>
      <c r="O14" s="25">
        <v>127531244</v>
      </c>
      <c r="P14" s="23"/>
      <c r="Q14" s="25">
        <v>0</v>
      </c>
      <c r="R14" s="23"/>
      <c r="S14" s="25">
        <f t="shared" si="1"/>
        <v>127531244</v>
      </c>
      <c r="W14" s="26"/>
    </row>
    <row r="15" spans="1:23" s="22" customFormat="1">
      <c r="A15" s="22" t="s">
        <v>91</v>
      </c>
      <c r="C15" s="25">
        <v>17</v>
      </c>
      <c r="D15" s="23"/>
      <c r="E15" s="23" t="s">
        <v>143</v>
      </c>
      <c r="F15" s="23"/>
      <c r="G15" s="24">
        <v>0</v>
      </c>
      <c r="H15" s="23"/>
      <c r="I15" s="25">
        <v>146671</v>
      </c>
      <c r="J15" s="23"/>
      <c r="K15" s="25">
        <v>0</v>
      </c>
      <c r="L15" s="23"/>
      <c r="M15" s="25">
        <f t="shared" si="0"/>
        <v>146671</v>
      </c>
      <c r="N15" s="23"/>
      <c r="O15" s="25">
        <v>146671</v>
      </c>
      <c r="P15" s="23"/>
      <c r="Q15" s="25">
        <v>0</v>
      </c>
      <c r="R15" s="23"/>
      <c r="S15" s="25">
        <f t="shared" si="1"/>
        <v>146671</v>
      </c>
      <c r="W15" s="26"/>
    </row>
    <row r="16" spans="1:23" s="22" customFormat="1">
      <c r="A16" s="22" t="s">
        <v>95</v>
      </c>
      <c r="C16" s="25">
        <v>1</v>
      </c>
      <c r="D16" s="23"/>
      <c r="E16" s="23" t="s">
        <v>143</v>
      </c>
      <c r="F16" s="23"/>
      <c r="G16" s="24">
        <v>0</v>
      </c>
      <c r="H16" s="23"/>
      <c r="I16" s="25">
        <v>430850</v>
      </c>
      <c r="J16" s="23"/>
      <c r="K16" s="25">
        <v>0</v>
      </c>
      <c r="L16" s="23"/>
      <c r="M16" s="25">
        <f t="shared" si="0"/>
        <v>430850</v>
      </c>
      <c r="N16" s="23"/>
      <c r="O16" s="25">
        <v>430850</v>
      </c>
      <c r="P16" s="23"/>
      <c r="Q16" s="25">
        <v>0</v>
      </c>
      <c r="R16" s="23"/>
      <c r="S16" s="25">
        <f t="shared" si="1"/>
        <v>430850</v>
      </c>
      <c r="W16" s="26"/>
    </row>
    <row r="17" spans="1:24" s="22" customFormat="1">
      <c r="A17" s="22" t="s">
        <v>95</v>
      </c>
      <c r="C17" s="25">
        <v>1</v>
      </c>
      <c r="D17" s="23"/>
      <c r="E17" s="23" t="s">
        <v>143</v>
      </c>
      <c r="F17" s="23"/>
      <c r="G17" s="24">
        <v>22.5</v>
      </c>
      <c r="H17" s="23"/>
      <c r="I17" s="25">
        <v>1670410949</v>
      </c>
      <c r="J17" s="23"/>
      <c r="K17" s="25">
        <v>110903</v>
      </c>
      <c r="L17" s="23"/>
      <c r="M17" s="25">
        <f t="shared" si="0"/>
        <v>1670300046</v>
      </c>
      <c r="N17" s="23"/>
      <c r="O17" s="25">
        <v>1670410949</v>
      </c>
      <c r="P17" s="23"/>
      <c r="Q17" s="25">
        <v>110903</v>
      </c>
      <c r="R17" s="23"/>
      <c r="S17" s="25">
        <f t="shared" si="1"/>
        <v>1670300046</v>
      </c>
      <c r="W17" s="26"/>
    </row>
    <row r="18" spans="1:24" s="22" customFormat="1">
      <c r="A18" s="22" t="s">
        <v>102</v>
      </c>
      <c r="C18" s="25">
        <v>30</v>
      </c>
      <c r="D18" s="23"/>
      <c r="E18" s="23" t="s">
        <v>143</v>
      </c>
      <c r="F18" s="23"/>
      <c r="G18" s="24">
        <v>22.5</v>
      </c>
      <c r="H18" s="23"/>
      <c r="I18" s="25">
        <v>2288219161</v>
      </c>
      <c r="J18" s="23"/>
      <c r="K18" s="25">
        <v>0</v>
      </c>
      <c r="L18" s="23"/>
      <c r="M18" s="25">
        <f t="shared" si="0"/>
        <v>2288219161</v>
      </c>
      <c r="N18" s="23"/>
      <c r="O18" s="25">
        <v>2288219161</v>
      </c>
      <c r="P18" s="23"/>
      <c r="Q18" s="25">
        <v>0</v>
      </c>
      <c r="R18" s="23"/>
      <c r="S18" s="25">
        <f t="shared" si="1"/>
        <v>2288219161</v>
      </c>
      <c r="W18" s="26"/>
    </row>
    <row r="19" spans="1:24" s="22" customFormat="1">
      <c r="A19" s="22" t="s">
        <v>106</v>
      </c>
      <c r="C19" s="25">
        <v>7</v>
      </c>
      <c r="D19" s="23"/>
      <c r="E19" s="23" t="s">
        <v>143</v>
      </c>
      <c r="F19" s="23"/>
      <c r="G19" s="24">
        <v>22.5</v>
      </c>
      <c r="H19" s="23"/>
      <c r="I19" s="25">
        <v>1436712319</v>
      </c>
      <c r="J19" s="23"/>
      <c r="K19" s="25">
        <v>7788804</v>
      </c>
      <c r="L19" s="23"/>
      <c r="M19" s="25">
        <f t="shared" si="0"/>
        <v>1428923515</v>
      </c>
      <c r="N19" s="23"/>
      <c r="O19" s="25">
        <v>1436712319</v>
      </c>
      <c r="P19" s="23"/>
      <c r="Q19" s="25">
        <v>7788804</v>
      </c>
      <c r="R19" s="23"/>
      <c r="S19" s="26">
        <v>1436712319</v>
      </c>
      <c r="W19" s="26"/>
    </row>
    <row r="20" spans="1:24" s="22" customFormat="1">
      <c r="A20" s="22" t="s">
        <v>106</v>
      </c>
      <c r="C20" s="25">
        <v>14</v>
      </c>
      <c r="D20" s="23"/>
      <c r="E20" s="23" t="s">
        <v>143</v>
      </c>
      <c r="F20" s="23"/>
      <c r="G20" s="24">
        <v>22.5</v>
      </c>
      <c r="H20" s="23"/>
      <c r="I20" s="25">
        <v>624657520</v>
      </c>
      <c r="J20" s="23"/>
      <c r="K20" s="25">
        <v>6736354</v>
      </c>
      <c r="L20" s="23"/>
      <c r="M20" s="25">
        <f t="shared" si="0"/>
        <v>617921166</v>
      </c>
      <c r="N20" s="23"/>
      <c r="O20" s="25">
        <v>624657520</v>
      </c>
      <c r="P20" s="23"/>
      <c r="Q20" s="25">
        <v>6736354</v>
      </c>
      <c r="R20" s="23"/>
      <c r="S20" s="25">
        <v>624657520</v>
      </c>
      <c r="W20" s="26"/>
      <c r="X20" s="27"/>
    </row>
    <row r="21" spans="1:24" s="22" customFormat="1">
      <c r="A21" s="22" t="s">
        <v>95</v>
      </c>
      <c r="C21" s="28">
        <v>30</v>
      </c>
      <c r="E21" s="22" t="s">
        <v>143</v>
      </c>
      <c r="G21" s="29">
        <v>22.5</v>
      </c>
      <c r="I21" s="25">
        <v>762739712</v>
      </c>
      <c r="J21" s="23"/>
      <c r="K21" s="25">
        <v>0</v>
      </c>
      <c r="L21" s="23"/>
      <c r="M21" s="25">
        <f t="shared" si="0"/>
        <v>762739712</v>
      </c>
      <c r="N21" s="23"/>
      <c r="O21" s="25">
        <v>762739712</v>
      </c>
      <c r="P21" s="23"/>
      <c r="Q21" s="25">
        <v>0</v>
      </c>
      <c r="R21" s="23"/>
      <c r="S21" s="25">
        <f t="shared" si="1"/>
        <v>762739712</v>
      </c>
      <c r="W21" s="26"/>
      <c r="X21" s="27"/>
    </row>
    <row r="22" spans="1:24" s="22" customFormat="1">
      <c r="A22" s="22" t="s">
        <v>60</v>
      </c>
      <c r="C22" s="22" t="s">
        <v>60</v>
      </c>
      <c r="E22" s="22" t="s">
        <v>60</v>
      </c>
      <c r="I22" s="30">
        <f>SUM(I8:I21)</f>
        <v>13137770915</v>
      </c>
      <c r="J22" s="23"/>
      <c r="K22" s="30">
        <f>SUM(K8:K21)</f>
        <v>14636061</v>
      </c>
      <c r="L22" s="23"/>
      <c r="M22" s="30">
        <f>SUM(M8:M21)</f>
        <v>13123134854</v>
      </c>
      <c r="N22" s="23"/>
      <c r="O22" s="30">
        <f>SUM(O8:O21)</f>
        <v>13137770915</v>
      </c>
      <c r="P22" s="23"/>
      <c r="Q22" s="30">
        <f>SUM(Q8:Q21)</f>
        <v>14636061</v>
      </c>
      <c r="R22" s="23"/>
      <c r="S22" s="30">
        <f>SUM(S8:S21)</f>
        <v>13137660012</v>
      </c>
      <c r="W22" s="26"/>
    </row>
    <row r="23" spans="1:24" s="22" customFormat="1">
      <c r="M23" s="28"/>
      <c r="N23" s="28"/>
      <c r="O23" s="28"/>
      <c r="P23" s="28"/>
      <c r="Q23" s="28"/>
      <c r="R23" s="28"/>
      <c r="S23" s="28"/>
      <c r="W23" s="26"/>
    </row>
    <row r="24" spans="1:24" s="22" customFormat="1">
      <c r="W24" s="26"/>
    </row>
    <row r="25" spans="1:24" s="22" customFormat="1">
      <c r="W25" s="26"/>
    </row>
    <row r="26" spans="1:24" s="22" customFormat="1">
      <c r="M26" s="28"/>
      <c r="N26" s="28"/>
      <c r="O26" s="28"/>
      <c r="P26" s="28"/>
      <c r="Q26" s="28"/>
      <c r="R26" s="28"/>
      <c r="S26" s="28"/>
      <c r="W26" s="26"/>
    </row>
    <row r="27" spans="1:24" s="22" customFormat="1">
      <c r="S27" s="28"/>
      <c r="W27" s="26"/>
    </row>
    <row r="28" spans="1:24" s="22" customFormat="1">
      <c r="W28" s="26"/>
    </row>
    <row r="29" spans="1:24" s="22" customFormat="1">
      <c r="W29" s="26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7"/>
  <sheetViews>
    <sheetView rightToLeft="1" workbookViewId="0">
      <selection activeCell="Q17" sqref="Q17"/>
    </sheetView>
  </sheetViews>
  <sheetFormatPr defaultRowHeight="24"/>
  <cols>
    <col min="1" max="1" width="32.140625" style="3" bestFit="1" customWidth="1"/>
    <col min="2" max="2" width="1" style="3" customWidth="1"/>
    <col min="3" max="3" width="9.140625" style="3" bestFit="1" customWidth="1"/>
    <col min="4" max="4" width="1" style="3" customWidth="1"/>
    <col min="5" max="5" width="17.42578125" style="3" bestFit="1" customWidth="1"/>
    <col min="6" max="6" width="1" style="3" customWidth="1"/>
    <col min="7" max="7" width="17.42578125" style="3" bestFit="1" customWidth="1"/>
    <col min="8" max="8" width="1" style="3" customWidth="1"/>
    <col min="9" max="9" width="34.7109375" style="3" bestFit="1" customWidth="1"/>
    <col min="10" max="10" width="1" style="3" customWidth="1"/>
    <col min="11" max="11" width="9.140625" style="3" bestFit="1" customWidth="1"/>
    <col min="12" max="12" width="1" style="3" customWidth="1"/>
    <col min="13" max="13" width="17.42578125" style="3" bestFit="1" customWidth="1"/>
    <col min="14" max="14" width="1" style="3" customWidth="1"/>
    <col min="15" max="15" width="17.42578125" style="3" bestFit="1" customWidth="1"/>
    <col min="16" max="16" width="1" style="3" customWidth="1"/>
    <col min="17" max="17" width="34.710937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  <c r="N2" s="15" t="s">
        <v>0</v>
      </c>
      <c r="O2" s="15" t="s">
        <v>0</v>
      </c>
      <c r="P2" s="15" t="s">
        <v>0</v>
      </c>
      <c r="Q2" s="15" t="s">
        <v>0</v>
      </c>
    </row>
    <row r="3" spans="1:17" ht="24.75">
      <c r="A3" s="15" t="s">
        <v>115</v>
      </c>
      <c r="B3" s="15" t="s">
        <v>115</v>
      </c>
      <c r="C3" s="15" t="s">
        <v>115</v>
      </c>
      <c r="D3" s="15" t="s">
        <v>115</v>
      </c>
      <c r="E3" s="15" t="s">
        <v>115</v>
      </c>
      <c r="F3" s="15" t="s">
        <v>115</v>
      </c>
      <c r="G3" s="15" t="s">
        <v>115</v>
      </c>
      <c r="H3" s="15" t="s">
        <v>115</v>
      </c>
      <c r="I3" s="15" t="s">
        <v>115</v>
      </c>
      <c r="J3" s="15" t="s">
        <v>115</v>
      </c>
      <c r="K3" s="15" t="s">
        <v>115</v>
      </c>
      <c r="L3" s="15" t="s">
        <v>115</v>
      </c>
      <c r="M3" s="15" t="s">
        <v>115</v>
      </c>
      <c r="N3" s="15" t="s">
        <v>115</v>
      </c>
      <c r="O3" s="15" t="s">
        <v>115</v>
      </c>
      <c r="P3" s="15" t="s">
        <v>115</v>
      </c>
      <c r="Q3" s="15" t="s">
        <v>115</v>
      </c>
    </row>
    <row r="4" spans="1:17" ht="24.7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  <c r="M4" s="15" t="s">
        <v>2</v>
      </c>
      <c r="N4" s="15" t="s">
        <v>2</v>
      </c>
      <c r="O4" s="15" t="s">
        <v>2</v>
      </c>
      <c r="P4" s="15" t="s">
        <v>2</v>
      </c>
      <c r="Q4" s="15" t="s">
        <v>2</v>
      </c>
    </row>
    <row r="6" spans="1:17" ht="24.75">
      <c r="A6" s="16" t="s">
        <v>3</v>
      </c>
      <c r="C6" s="16" t="s">
        <v>117</v>
      </c>
      <c r="D6" s="16" t="s">
        <v>117</v>
      </c>
      <c r="E6" s="16" t="s">
        <v>117</v>
      </c>
      <c r="F6" s="16" t="s">
        <v>117</v>
      </c>
      <c r="G6" s="16" t="s">
        <v>117</v>
      </c>
      <c r="H6" s="16" t="s">
        <v>117</v>
      </c>
      <c r="I6" s="16" t="s">
        <v>117</v>
      </c>
      <c r="K6" s="16" t="s">
        <v>118</v>
      </c>
      <c r="L6" s="16" t="s">
        <v>118</v>
      </c>
      <c r="M6" s="16" t="s">
        <v>118</v>
      </c>
      <c r="N6" s="16" t="s">
        <v>118</v>
      </c>
      <c r="O6" s="16" t="s">
        <v>118</v>
      </c>
      <c r="P6" s="16" t="s">
        <v>118</v>
      </c>
      <c r="Q6" s="16" t="s">
        <v>118</v>
      </c>
    </row>
    <row r="7" spans="1:17" ht="24.75">
      <c r="A7" s="16" t="s">
        <v>3</v>
      </c>
      <c r="C7" s="16" t="s">
        <v>7</v>
      </c>
      <c r="E7" s="16" t="s">
        <v>124</v>
      </c>
      <c r="G7" s="16" t="s">
        <v>125</v>
      </c>
      <c r="I7" s="16" t="s">
        <v>126</v>
      </c>
      <c r="K7" s="16" t="s">
        <v>7</v>
      </c>
      <c r="M7" s="16" t="s">
        <v>124</v>
      </c>
      <c r="O7" s="16" t="s">
        <v>125</v>
      </c>
      <c r="Q7" s="16" t="s">
        <v>126</v>
      </c>
    </row>
    <row r="8" spans="1:17">
      <c r="A8" s="3" t="s">
        <v>56</v>
      </c>
      <c r="C8" s="31">
        <v>31853</v>
      </c>
      <c r="D8" s="31"/>
      <c r="E8" s="31">
        <v>26873613411</v>
      </c>
      <c r="F8" s="31"/>
      <c r="G8" s="31">
        <v>29704736318</v>
      </c>
      <c r="H8" s="31"/>
      <c r="I8" s="31">
        <f>E8-G8</f>
        <v>-2831122907</v>
      </c>
      <c r="J8" s="31"/>
      <c r="K8" s="31">
        <v>31853</v>
      </c>
      <c r="L8" s="31"/>
      <c r="M8" s="31">
        <v>26873613411</v>
      </c>
      <c r="N8" s="31"/>
      <c r="O8" s="31">
        <v>29704736318</v>
      </c>
      <c r="P8" s="31"/>
      <c r="Q8" s="31">
        <f>M8-O8</f>
        <v>-2831122907</v>
      </c>
    </row>
    <row r="9" spans="1:17">
      <c r="A9" s="3" t="s">
        <v>32</v>
      </c>
      <c r="C9" s="31">
        <v>4300</v>
      </c>
      <c r="D9" s="31"/>
      <c r="E9" s="31">
        <v>3417751420</v>
      </c>
      <c r="F9" s="31"/>
      <c r="G9" s="31">
        <v>3344879630</v>
      </c>
      <c r="H9" s="31"/>
      <c r="I9" s="31">
        <f t="shared" ref="I9:I15" si="0">E9-G9</f>
        <v>72871790</v>
      </c>
      <c r="J9" s="31"/>
      <c r="K9" s="31">
        <v>4300</v>
      </c>
      <c r="L9" s="31"/>
      <c r="M9" s="31">
        <v>3417751420</v>
      </c>
      <c r="N9" s="31"/>
      <c r="O9" s="31">
        <v>3344879630</v>
      </c>
      <c r="P9" s="31"/>
      <c r="Q9" s="31">
        <f t="shared" ref="Q9:Q15" si="1">M9-O9</f>
        <v>72871790</v>
      </c>
    </row>
    <row r="10" spans="1:17">
      <c r="A10" s="3" t="s">
        <v>36</v>
      </c>
      <c r="C10" s="31">
        <v>22600</v>
      </c>
      <c r="D10" s="31"/>
      <c r="E10" s="31">
        <v>17862061914</v>
      </c>
      <c r="F10" s="31"/>
      <c r="G10" s="31">
        <v>17771678299</v>
      </c>
      <c r="H10" s="31"/>
      <c r="I10" s="31">
        <f t="shared" si="0"/>
        <v>90383615</v>
      </c>
      <c r="J10" s="31"/>
      <c r="K10" s="31">
        <v>22600</v>
      </c>
      <c r="L10" s="31"/>
      <c r="M10" s="31">
        <v>17862061914</v>
      </c>
      <c r="N10" s="31"/>
      <c r="O10" s="31">
        <v>17771678299</v>
      </c>
      <c r="P10" s="31"/>
      <c r="Q10" s="31">
        <f t="shared" si="1"/>
        <v>90383615</v>
      </c>
    </row>
    <row r="11" spans="1:17">
      <c r="A11" s="3" t="s">
        <v>40</v>
      </c>
      <c r="C11" s="31">
        <v>28</v>
      </c>
      <c r="D11" s="31"/>
      <c r="E11" s="31">
        <v>22418055</v>
      </c>
      <c r="F11" s="31"/>
      <c r="G11" s="31">
        <v>22114591</v>
      </c>
      <c r="H11" s="31"/>
      <c r="I11" s="31">
        <f t="shared" si="0"/>
        <v>303464</v>
      </c>
      <c r="J11" s="31"/>
      <c r="K11" s="31">
        <v>28</v>
      </c>
      <c r="L11" s="31"/>
      <c r="M11" s="31">
        <v>22418055</v>
      </c>
      <c r="N11" s="31"/>
      <c r="O11" s="31">
        <v>22114591</v>
      </c>
      <c r="P11" s="31"/>
      <c r="Q11" s="31">
        <f t="shared" si="1"/>
        <v>303464</v>
      </c>
    </row>
    <row r="12" spans="1:17">
      <c r="A12" s="3" t="s">
        <v>45</v>
      </c>
      <c r="C12" s="31">
        <v>83390</v>
      </c>
      <c r="D12" s="31"/>
      <c r="E12" s="31">
        <v>74155874341</v>
      </c>
      <c r="F12" s="31"/>
      <c r="G12" s="31">
        <v>76713212502</v>
      </c>
      <c r="H12" s="31"/>
      <c r="I12" s="31">
        <f t="shared" si="0"/>
        <v>-2557338161</v>
      </c>
      <c r="J12" s="31"/>
      <c r="K12" s="31">
        <v>83390</v>
      </c>
      <c r="L12" s="31"/>
      <c r="M12" s="31">
        <v>74155874341</v>
      </c>
      <c r="N12" s="31"/>
      <c r="O12" s="31">
        <v>76713212502</v>
      </c>
      <c r="P12" s="31"/>
      <c r="Q12" s="31">
        <f t="shared" si="1"/>
        <v>-2557338161</v>
      </c>
    </row>
    <row r="13" spans="1:17">
      <c r="A13" s="3" t="s">
        <v>23</v>
      </c>
      <c r="C13" s="31">
        <v>86400</v>
      </c>
      <c r="D13" s="31"/>
      <c r="E13" s="31">
        <v>97921761615</v>
      </c>
      <c r="F13" s="31"/>
      <c r="G13" s="31">
        <v>98563944554</v>
      </c>
      <c r="H13" s="31"/>
      <c r="I13" s="31">
        <f t="shared" si="0"/>
        <v>-642182939</v>
      </c>
      <c r="J13" s="31"/>
      <c r="K13" s="31">
        <v>86400</v>
      </c>
      <c r="L13" s="31"/>
      <c r="M13" s="31">
        <v>97921761615</v>
      </c>
      <c r="N13" s="31"/>
      <c r="O13" s="31">
        <v>98563944554</v>
      </c>
      <c r="P13" s="31"/>
      <c r="Q13" s="31">
        <f t="shared" si="1"/>
        <v>-642182939</v>
      </c>
    </row>
    <row r="14" spans="1:17">
      <c r="A14" s="3" t="s">
        <v>52</v>
      </c>
      <c r="C14" s="31">
        <v>205000</v>
      </c>
      <c r="D14" s="31"/>
      <c r="E14" s="31">
        <v>178844018645</v>
      </c>
      <c r="F14" s="31"/>
      <c r="G14" s="31">
        <v>169598964615</v>
      </c>
      <c r="H14" s="31"/>
      <c r="I14" s="31">
        <f t="shared" si="0"/>
        <v>9245054030</v>
      </c>
      <c r="J14" s="31"/>
      <c r="K14" s="31">
        <v>205000</v>
      </c>
      <c r="L14" s="31"/>
      <c r="M14" s="31">
        <v>178844018645</v>
      </c>
      <c r="N14" s="31"/>
      <c r="O14" s="31">
        <v>169598964615</v>
      </c>
      <c r="P14" s="31"/>
      <c r="Q14" s="31">
        <f t="shared" si="1"/>
        <v>9245054030</v>
      </c>
    </row>
    <row r="15" spans="1:17">
      <c r="A15" s="3" t="s">
        <v>43</v>
      </c>
      <c r="C15" s="31">
        <v>3100</v>
      </c>
      <c r="D15" s="31"/>
      <c r="E15" s="31">
        <v>2716037628</v>
      </c>
      <c r="F15" s="31"/>
      <c r="G15" s="31">
        <v>2665454798</v>
      </c>
      <c r="H15" s="31"/>
      <c r="I15" s="31">
        <f t="shared" si="0"/>
        <v>50582830</v>
      </c>
      <c r="J15" s="31"/>
      <c r="K15" s="31">
        <v>3100</v>
      </c>
      <c r="L15" s="31"/>
      <c r="M15" s="31">
        <v>2716037628</v>
      </c>
      <c r="N15" s="31"/>
      <c r="O15" s="31">
        <v>2665454798</v>
      </c>
      <c r="P15" s="31"/>
      <c r="Q15" s="31">
        <f t="shared" si="1"/>
        <v>50582830</v>
      </c>
    </row>
    <row r="16" spans="1:17">
      <c r="A16" s="3" t="s">
        <v>60</v>
      </c>
      <c r="C16" s="31" t="s">
        <v>60</v>
      </c>
      <c r="D16" s="31"/>
      <c r="E16" s="32">
        <f>SUM(E8:E15)</f>
        <v>401813537029</v>
      </c>
      <c r="F16" s="31"/>
      <c r="G16" s="32">
        <f>SUM(G8:G15)</f>
        <v>398384985307</v>
      </c>
      <c r="H16" s="31"/>
      <c r="I16" s="32">
        <f>SUM(I8:I15)</f>
        <v>3428551722</v>
      </c>
      <c r="J16" s="31"/>
      <c r="K16" s="31" t="s">
        <v>60</v>
      </c>
      <c r="L16" s="31"/>
      <c r="M16" s="32">
        <f>SUM(M8:M15)</f>
        <v>401813537029</v>
      </c>
      <c r="N16" s="31"/>
      <c r="O16" s="32">
        <f>SUM(O8:O15)</f>
        <v>398384985307</v>
      </c>
      <c r="P16" s="31"/>
      <c r="Q16" s="32">
        <f>SUM(Q8:Q15)</f>
        <v>3428551722</v>
      </c>
    </row>
    <row r="17" spans="17:17">
      <c r="Q17" s="1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H14"/>
  <sheetViews>
    <sheetView rightToLeft="1" workbookViewId="0">
      <selection activeCell="A20" sqref="A20"/>
    </sheetView>
  </sheetViews>
  <sheetFormatPr defaultRowHeight="24"/>
  <cols>
    <col min="1" max="1" width="40" style="3" bestFit="1" customWidth="1"/>
    <col min="2" max="2" width="1" style="3" customWidth="1"/>
    <col min="3" max="3" width="16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28" style="3" customWidth="1"/>
    <col min="10" max="10" width="1" style="3" customWidth="1"/>
    <col min="11" max="11" width="16" style="3" customWidth="1"/>
    <col min="12" max="12" width="1" style="3" customWidth="1"/>
    <col min="13" max="13" width="22" style="3" customWidth="1"/>
    <col min="14" max="14" width="1" style="3" customWidth="1"/>
    <col min="15" max="15" width="22" style="3" customWidth="1"/>
    <col min="16" max="16" width="1" style="3" customWidth="1"/>
    <col min="17" max="17" width="28" style="3" customWidth="1"/>
    <col min="18" max="18" width="1" style="3" customWidth="1"/>
    <col min="19" max="19" width="14.28515625" style="3" bestFit="1" customWidth="1"/>
    <col min="20" max="16384" width="9.140625" style="3"/>
  </cols>
  <sheetData>
    <row r="2" spans="1:34" ht="24.7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  <c r="N2" s="15" t="s">
        <v>0</v>
      </c>
      <c r="O2" s="15" t="s">
        <v>0</v>
      </c>
      <c r="P2" s="15" t="s">
        <v>0</v>
      </c>
      <c r="Q2" s="15" t="s">
        <v>0</v>
      </c>
    </row>
    <row r="3" spans="1:34" ht="24.75">
      <c r="A3" s="15" t="s">
        <v>115</v>
      </c>
      <c r="B3" s="15" t="s">
        <v>115</v>
      </c>
      <c r="C3" s="15" t="s">
        <v>115</v>
      </c>
      <c r="D3" s="15" t="s">
        <v>115</v>
      </c>
      <c r="E3" s="15" t="s">
        <v>115</v>
      </c>
      <c r="F3" s="15" t="s">
        <v>115</v>
      </c>
      <c r="G3" s="15" t="s">
        <v>115</v>
      </c>
      <c r="H3" s="15" t="s">
        <v>115</v>
      </c>
      <c r="I3" s="15" t="s">
        <v>115</v>
      </c>
      <c r="J3" s="15" t="s">
        <v>115</v>
      </c>
      <c r="K3" s="15" t="s">
        <v>115</v>
      </c>
      <c r="L3" s="15" t="s">
        <v>115</v>
      </c>
      <c r="M3" s="15" t="s">
        <v>115</v>
      </c>
      <c r="N3" s="15" t="s">
        <v>115</v>
      </c>
      <c r="O3" s="15" t="s">
        <v>115</v>
      </c>
      <c r="P3" s="15" t="s">
        <v>115</v>
      </c>
      <c r="Q3" s="15" t="s">
        <v>115</v>
      </c>
    </row>
    <row r="4" spans="1:34" ht="24.7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  <c r="M4" s="15" t="s">
        <v>2</v>
      </c>
      <c r="N4" s="15" t="s">
        <v>2</v>
      </c>
      <c r="O4" s="15" t="s">
        <v>2</v>
      </c>
      <c r="P4" s="15" t="s">
        <v>2</v>
      </c>
      <c r="Q4" s="15" t="s">
        <v>2</v>
      </c>
    </row>
    <row r="6" spans="1:34" ht="24.75">
      <c r="A6" s="16" t="s">
        <v>3</v>
      </c>
      <c r="C6" s="16" t="s">
        <v>117</v>
      </c>
      <c r="D6" s="16" t="s">
        <v>117</v>
      </c>
      <c r="E6" s="16" t="s">
        <v>117</v>
      </c>
      <c r="F6" s="16" t="s">
        <v>117</v>
      </c>
      <c r="G6" s="16" t="s">
        <v>117</v>
      </c>
      <c r="H6" s="16" t="s">
        <v>117</v>
      </c>
      <c r="I6" s="16" t="s">
        <v>117</v>
      </c>
      <c r="K6" s="16" t="s">
        <v>118</v>
      </c>
      <c r="L6" s="16" t="s">
        <v>118</v>
      </c>
      <c r="M6" s="16" t="s">
        <v>118</v>
      </c>
      <c r="N6" s="16" t="s">
        <v>118</v>
      </c>
      <c r="O6" s="16" t="s">
        <v>118</v>
      </c>
      <c r="P6" s="16" t="s">
        <v>118</v>
      </c>
      <c r="Q6" s="16" t="s">
        <v>118</v>
      </c>
    </row>
    <row r="7" spans="1:34" ht="24.75">
      <c r="A7" s="16" t="s">
        <v>3</v>
      </c>
      <c r="C7" s="16" t="s">
        <v>7</v>
      </c>
      <c r="E7" s="16" t="s">
        <v>124</v>
      </c>
      <c r="G7" s="16" t="s">
        <v>125</v>
      </c>
      <c r="I7" s="16" t="s">
        <v>127</v>
      </c>
      <c r="K7" s="16" t="s">
        <v>7</v>
      </c>
      <c r="M7" s="16" t="s">
        <v>124</v>
      </c>
      <c r="O7" s="16" t="s">
        <v>125</v>
      </c>
      <c r="Q7" s="16" t="s">
        <v>127</v>
      </c>
    </row>
    <row r="8" spans="1:34">
      <c r="A8" s="3" t="s">
        <v>28</v>
      </c>
      <c r="C8" s="7">
        <v>78404</v>
      </c>
      <c r="D8" s="6"/>
      <c r="E8" s="7">
        <v>78404000000</v>
      </c>
      <c r="F8" s="6"/>
      <c r="G8" s="7">
        <v>78179252228</v>
      </c>
      <c r="H8" s="6"/>
      <c r="I8" s="7">
        <f>E8-G8</f>
        <v>224747772</v>
      </c>
      <c r="J8" s="6"/>
      <c r="K8" s="7">
        <v>78404</v>
      </c>
      <c r="L8" s="6"/>
      <c r="M8" s="7">
        <v>78404000000</v>
      </c>
      <c r="N8" s="6"/>
      <c r="O8" s="7">
        <v>78179252228</v>
      </c>
      <c r="P8" s="6"/>
      <c r="Q8" s="7">
        <f>M8-O8</f>
        <v>224747772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>
      <c r="A9" s="3" t="s">
        <v>49</v>
      </c>
      <c r="C9" s="7">
        <v>127296</v>
      </c>
      <c r="D9" s="6"/>
      <c r="E9" s="7">
        <v>127296000000</v>
      </c>
      <c r="F9" s="6"/>
      <c r="G9" s="7">
        <v>126395276273</v>
      </c>
      <c r="H9" s="6"/>
      <c r="I9" s="7">
        <f t="shared" ref="I9:I10" si="0">E9-G9</f>
        <v>900723727</v>
      </c>
      <c r="J9" s="6"/>
      <c r="K9" s="7">
        <v>127296</v>
      </c>
      <c r="L9" s="6"/>
      <c r="M9" s="7">
        <v>127296000000</v>
      </c>
      <c r="N9" s="6"/>
      <c r="O9" s="7">
        <v>126395276273</v>
      </c>
      <c r="P9" s="6"/>
      <c r="Q9" s="7">
        <f t="shared" ref="Q9:Q10" si="1">M9-O9</f>
        <v>900723727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>
      <c r="A10" s="3" t="s">
        <v>45</v>
      </c>
      <c r="C10" s="7">
        <v>9400</v>
      </c>
      <c r="D10" s="6"/>
      <c r="E10" s="7">
        <v>8928475422</v>
      </c>
      <c r="F10" s="6"/>
      <c r="G10" s="7">
        <v>8647370161</v>
      </c>
      <c r="H10" s="6"/>
      <c r="I10" s="7">
        <f t="shared" si="0"/>
        <v>281105261</v>
      </c>
      <c r="J10" s="6"/>
      <c r="K10" s="7">
        <v>9400</v>
      </c>
      <c r="L10" s="6"/>
      <c r="M10" s="7">
        <v>8928475422</v>
      </c>
      <c r="N10" s="6"/>
      <c r="O10" s="7">
        <v>8647370161</v>
      </c>
      <c r="P10" s="6"/>
      <c r="Q10" s="7">
        <f t="shared" si="1"/>
        <v>281105261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>
      <c r="A11" s="3" t="s">
        <v>60</v>
      </c>
      <c r="C11" s="6" t="s">
        <v>60</v>
      </c>
      <c r="D11" s="6"/>
      <c r="E11" s="8">
        <f>SUM(E8:E10)</f>
        <v>214628475422</v>
      </c>
      <c r="F11" s="6"/>
      <c r="G11" s="8">
        <f>SUM(G8:G10)</f>
        <v>213221898662</v>
      </c>
      <c r="H11" s="6"/>
      <c r="I11" s="8">
        <f>SUM(I8:I10)</f>
        <v>1406576760</v>
      </c>
      <c r="J11" s="6"/>
      <c r="K11" s="6" t="s">
        <v>60</v>
      </c>
      <c r="L11" s="6"/>
      <c r="M11" s="8">
        <f>SUM(M8:M10)</f>
        <v>214628475422</v>
      </c>
      <c r="N11" s="6"/>
      <c r="O11" s="8">
        <f>SUM(O8:O10)</f>
        <v>213221898662</v>
      </c>
      <c r="P11" s="6"/>
      <c r="Q11" s="8">
        <f>SUM(Q8:Q10)</f>
        <v>1406576760</v>
      </c>
      <c r="R11" s="6"/>
      <c r="S11" s="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8"/>
  <sheetViews>
    <sheetView rightToLeft="1" workbookViewId="0">
      <selection activeCell="Q19" sqref="Q19"/>
    </sheetView>
  </sheetViews>
  <sheetFormatPr defaultRowHeight="24"/>
  <cols>
    <col min="1" max="1" width="40.85546875" style="3" bestFit="1" customWidth="1"/>
    <col min="2" max="2" width="1" style="3" customWidth="1"/>
    <col min="3" max="3" width="20" style="3" customWidth="1"/>
    <col min="4" max="4" width="1" style="3" customWidth="1"/>
    <col min="5" max="5" width="21" style="3" customWidth="1"/>
    <col min="6" max="6" width="1" style="3" customWidth="1"/>
    <col min="7" max="7" width="19" style="3" customWidth="1"/>
    <col min="8" max="8" width="1" style="3" customWidth="1"/>
    <col min="9" max="9" width="21" style="3" customWidth="1"/>
    <col min="10" max="10" width="1" style="3" customWidth="1"/>
    <col min="11" max="11" width="20" style="3" customWidth="1"/>
    <col min="12" max="12" width="1" style="3" customWidth="1"/>
    <col min="13" max="13" width="21" style="3" customWidth="1"/>
    <col min="14" max="14" width="1" style="3" customWidth="1"/>
    <col min="15" max="15" width="19" style="3" customWidth="1"/>
    <col min="16" max="16" width="1" style="3" customWidth="1"/>
    <col min="17" max="17" width="21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  <c r="N2" s="15" t="s">
        <v>0</v>
      </c>
      <c r="O2" s="15" t="s">
        <v>0</v>
      </c>
      <c r="P2" s="15" t="s">
        <v>0</v>
      </c>
      <c r="Q2" s="15" t="s">
        <v>0</v>
      </c>
    </row>
    <row r="3" spans="1:17" ht="24.75">
      <c r="A3" s="15" t="s">
        <v>115</v>
      </c>
      <c r="B3" s="15" t="s">
        <v>115</v>
      </c>
      <c r="C3" s="15" t="s">
        <v>115</v>
      </c>
      <c r="D3" s="15" t="s">
        <v>115</v>
      </c>
      <c r="E3" s="15" t="s">
        <v>115</v>
      </c>
      <c r="F3" s="15" t="s">
        <v>115</v>
      </c>
      <c r="G3" s="15" t="s">
        <v>115</v>
      </c>
      <c r="H3" s="15" t="s">
        <v>115</v>
      </c>
      <c r="I3" s="15" t="s">
        <v>115</v>
      </c>
      <c r="J3" s="15" t="s">
        <v>115</v>
      </c>
      <c r="K3" s="15" t="s">
        <v>115</v>
      </c>
      <c r="L3" s="15" t="s">
        <v>115</v>
      </c>
      <c r="M3" s="15" t="s">
        <v>115</v>
      </c>
      <c r="N3" s="15" t="s">
        <v>115</v>
      </c>
      <c r="O3" s="15" t="s">
        <v>115</v>
      </c>
      <c r="P3" s="15" t="s">
        <v>115</v>
      </c>
      <c r="Q3" s="15" t="s">
        <v>115</v>
      </c>
    </row>
    <row r="4" spans="1:17" ht="24.7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  <c r="M4" s="15" t="s">
        <v>2</v>
      </c>
      <c r="N4" s="15" t="s">
        <v>2</v>
      </c>
      <c r="O4" s="15" t="s">
        <v>2</v>
      </c>
      <c r="P4" s="15" t="s">
        <v>2</v>
      </c>
      <c r="Q4" s="15" t="s">
        <v>2</v>
      </c>
    </row>
    <row r="6" spans="1:17" ht="24.75">
      <c r="A6" s="16" t="s">
        <v>119</v>
      </c>
      <c r="C6" s="16" t="s">
        <v>117</v>
      </c>
      <c r="D6" s="16" t="s">
        <v>117</v>
      </c>
      <c r="E6" s="16" t="s">
        <v>117</v>
      </c>
      <c r="F6" s="16" t="s">
        <v>117</v>
      </c>
      <c r="G6" s="16" t="s">
        <v>117</v>
      </c>
      <c r="H6" s="16" t="s">
        <v>117</v>
      </c>
      <c r="I6" s="16" t="s">
        <v>117</v>
      </c>
      <c r="K6" s="16" t="s">
        <v>118</v>
      </c>
      <c r="L6" s="16" t="s">
        <v>118</v>
      </c>
      <c r="M6" s="16" t="s">
        <v>118</v>
      </c>
      <c r="N6" s="16" t="s">
        <v>118</v>
      </c>
      <c r="O6" s="16" t="s">
        <v>118</v>
      </c>
      <c r="P6" s="16" t="s">
        <v>118</v>
      </c>
      <c r="Q6" s="16" t="s">
        <v>118</v>
      </c>
    </row>
    <row r="7" spans="1:17" ht="24.75">
      <c r="A7" s="16" t="s">
        <v>119</v>
      </c>
      <c r="C7" s="16" t="s">
        <v>131</v>
      </c>
      <c r="E7" s="16" t="s">
        <v>128</v>
      </c>
      <c r="G7" s="16" t="s">
        <v>129</v>
      </c>
      <c r="I7" s="16" t="s">
        <v>132</v>
      </c>
      <c r="K7" s="16" t="s">
        <v>131</v>
      </c>
      <c r="M7" s="16" t="s">
        <v>128</v>
      </c>
      <c r="O7" s="16" t="s">
        <v>129</v>
      </c>
      <c r="Q7" s="16" t="s">
        <v>132</v>
      </c>
    </row>
    <row r="8" spans="1:17">
      <c r="A8" s="3" t="s">
        <v>28</v>
      </c>
      <c r="C8" s="31">
        <v>241842974</v>
      </c>
      <c r="D8" s="31"/>
      <c r="E8" s="31">
        <v>0</v>
      </c>
      <c r="F8" s="31"/>
      <c r="G8" s="31">
        <v>224747772</v>
      </c>
      <c r="H8" s="31"/>
      <c r="I8" s="31">
        <f>C8+E8+G8</f>
        <v>466590746</v>
      </c>
      <c r="J8" s="31"/>
      <c r="K8" s="31">
        <v>241842974</v>
      </c>
      <c r="L8" s="31"/>
      <c r="M8" s="31">
        <v>0</v>
      </c>
      <c r="N8" s="31"/>
      <c r="O8" s="31">
        <v>224747772</v>
      </c>
      <c r="P8" s="31"/>
      <c r="Q8" s="31">
        <f>K8+M8+O8</f>
        <v>466590746</v>
      </c>
    </row>
    <row r="9" spans="1:17">
      <c r="A9" s="3" t="s">
        <v>49</v>
      </c>
      <c r="C9" s="31">
        <v>1125228633</v>
      </c>
      <c r="D9" s="31"/>
      <c r="E9" s="31">
        <v>0</v>
      </c>
      <c r="F9" s="31"/>
      <c r="G9" s="31">
        <v>900723727</v>
      </c>
      <c r="H9" s="31"/>
      <c r="I9" s="31">
        <f t="shared" ref="I9:I17" si="0">C9+E9+G9</f>
        <v>2025952360</v>
      </c>
      <c r="J9" s="31"/>
      <c r="K9" s="31">
        <v>1125228633</v>
      </c>
      <c r="L9" s="31"/>
      <c r="M9" s="31">
        <v>0</v>
      </c>
      <c r="N9" s="31"/>
      <c r="O9" s="31">
        <v>900723727</v>
      </c>
      <c r="P9" s="31"/>
      <c r="Q9" s="31">
        <f t="shared" ref="Q9:Q17" si="1">K9+M9+O9</f>
        <v>2025952360</v>
      </c>
    </row>
    <row r="10" spans="1:17">
      <c r="A10" s="3" t="s">
        <v>45</v>
      </c>
      <c r="C10" s="31">
        <v>1311968288</v>
      </c>
      <c r="D10" s="31"/>
      <c r="E10" s="31">
        <v>-2557338160</v>
      </c>
      <c r="F10" s="31"/>
      <c r="G10" s="31">
        <v>281105261</v>
      </c>
      <c r="H10" s="31"/>
      <c r="I10" s="31">
        <f t="shared" si="0"/>
        <v>-964264611</v>
      </c>
      <c r="J10" s="31"/>
      <c r="K10" s="31">
        <v>1311968288</v>
      </c>
      <c r="L10" s="31"/>
      <c r="M10" s="31">
        <v>-2557338160</v>
      </c>
      <c r="N10" s="31"/>
      <c r="O10" s="31">
        <v>281105261</v>
      </c>
      <c r="P10" s="31"/>
      <c r="Q10" s="31">
        <f t="shared" si="1"/>
        <v>-964264611</v>
      </c>
    </row>
    <row r="11" spans="1:17">
      <c r="A11" s="3" t="s">
        <v>56</v>
      </c>
      <c r="C11" s="31">
        <v>485501803</v>
      </c>
      <c r="D11" s="31"/>
      <c r="E11" s="31">
        <v>-2831122906</v>
      </c>
      <c r="F11" s="31"/>
      <c r="G11" s="31">
        <v>0</v>
      </c>
      <c r="H11" s="31"/>
      <c r="I11" s="31">
        <f t="shared" si="0"/>
        <v>-2345621103</v>
      </c>
      <c r="J11" s="31"/>
      <c r="K11" s="31">
        <v>485501803</v>
      </c>
      <c r="L11" s="31"/>
      <c r="M11" s="31">
        <v>-2831122906</v>
      </c>
      <c r="N11" s="31"/>
      <c r="O11" s="31">
        <v>0</v>
      </c>
      <c r="P11" s="31"/>
      <c r="Q11" s="31">
        <f t="shared" si="1"/>
        <v>-2345621103</v>
      </c>
    </row>
    <row r="12" spans="1:17">
      <c r="A12" s="3" t="s">
        <v>52</v>
      </c>
      <c r="C12" s="31">
        <v>3062371853</v>
      </c>
      <c r="D12" s="31"/>
      <c r="E12" s="31">
        <v>9245054030</v>
      </c>
      <c r="F12" s="31"/>
      <c r="G12" s="31">
        <v>0</v>
      </c>
      <c r="H12" s="31"/>
      <c r="I12" s="31">
        <f t="shared" si="0"/>
        <v>12307425883</v>
      </c>
      <c r="J12" s="31"/>
      <c r="K12" s="31">
        <v>3062371853</v>
      </c>
      <c r="L12" s="31"/>
      <c r="M12" s="31">
        <v>9245054030</v>
      </c>
      <c r="N12" s="31"/>
      <c r="O12" s="31">
        <v>0</v>
      </c>
      <c r="P12" s="31"/>
      <c r="Q12" s="31">
        <f t="shared" si="1"/>
        <v>12307425883</v>
      </c>
    </row>
    <row r="13" spans="1:17">
      <c r="A13" s="3" t="s">
        <v>32</v>
      </c>
      <c r="C13" s="31">
        <v>0</v>
      </c>
      <c r="D13" s="31"/>
      <c r="E13" s="31">
        <v>72871790</v>
      </c>
      <c r="F13" s="31"/>
      <c r="G13" s="31">
        <v>0</v>
      </c>
      <c r="H13" s="31"/>
      <c r="I13" s="31">
        <f t="shared" si="0"/>
        <v>72871790</v>
      </c>
      <c r="J13" s="31"/>
      <c r="K13" s="31">
        <v>0</v>
      </c>
      <c r="L13" s="31"/>
      <c r="M13" s="31">
        <v>72871790</v>
      </c>
      <c r="N13" s="31"/>
      <c r="O13" s="31">
        <v>0</v>
      </c>
      <c r="P13" s="31"/>
      <c r="Q13" s="31">
        <f t="shared" si="1"/>
        <v>72871790</v>
      </c>
    </row>
    <row r="14" spans="1:17">
      <c r="A14" s="3" t="s">
        <v>36</v>
      </c>
      <c r="C14" s="31">
        <v>0</v>
      </c>
      <c r="D14" s="31"/>
      <c r="E14" s="31">
        <v>90383615</v>
      </c>
      <c r="F14" s="31"/>
      <c r="G14" s="31">
        <v>0</v>
      </c>
      <c r="H14" s="31"/>
      <c r="I14" s="31">
        <f t="shared" si="0"/>
        <v>90383615</v>
      </c>
      <c r="J14" s="31"/>
      <c r="K14" s="31">
        <v>0</v>
      </c>
      <c r="L14" s="31"/>
      <c r="M14" s="31">
        <v>90383615</v>
      </c>
      <c r="N14" s="31"/>
      <c r="O14" s="31">
        <v>0</v>
      </c>
      <c r="P14" s="31"/>
      <c r="Q14" s="31">
        <f t="shared" si="1"/>
        <v>90383615</v>
      </c>
    </row>
    <row r="15" spans="1:17">
      <c r="A15" s="3" t="s">
        <v>40</v>
      </c>
      <c r="C15" s="31">
        <v>0</v>
      </c>
      <c r="D15" s="31"/>
      <c r="E15" s="31">
        <v>303464</v>
      </c>
      <c r="F15" s="31"/>
      <c r="G15" s="31">
        <v>0</v>
      </c>
      <c r="H15" s="31"/>
      <c r="I15" s="31">
        <f t="shared" si="0"/>
        <v>303464</v>
      </c>
      <c r="J15" s="31"/>
      <c r="K15" s="31">
        <v>0</v>
      </c>
      <c r="L15" s="31"/>
      <c r="M15" s="31">
        <v>303464</v>
      </c>
      <c r="N15" s="31"/>
      <c r="O15" s="31">
        <v>0</v>
      </c>
      <c r="P15" s="31"/>
      <c r="Q15" s="31">
        <f t="shared" si="1"/>
        <v>303464</v>
      </c>
    </row>
    <row r="16" spans="1:17">
      <c r="A16" s="3" t="s">
        <v>23</v>
      </c>
      <c r="C16" s="31">
        <v>0</v>
      </c>
      <c r="D16" s="31"/>
      <c r="E16" s="31">
        <v>-642182938</v>
      </c>
      <c r="F16" s="31"/>
      <c r="G16" s="31">
        <v>0</v>
      </c>
      <c r="H16" s="31"/>
      <c r="I16" s="31">
        <f t="shared" si="0"/>
        <v>-642182938</v>
      </c>
      <c r="J16" s="31"/>
      <c r="K16" s="31">
        <v>0</v>
      </c>
      <c r="L16" s="31"/>
      <c r="M16" s="31">
        <v>-642182938</v>
      </c>
      <c r="N16" s="31"/>
      <c r="O16" s="31">
        <v>0</v>
      </c>
      <c r="P16" s="31"/>
      <c r="Q16" s="31">
        <f t="shared" si="1"/>
        <v>-642182938</v>
      </c>
    </row>
    <row r="17" spans="1:17">
      <c r="A17" s="3" t="s">
        <v>43</v>
      </c>
      <c r="C17" s="31">
        <v>0</v>
      </c>
      <c r="D17" s="31"/>
      <c r="E17" s="31">
        <v>50582830</v>
      </c>
      <c r="F17" s="31"/>
      <c r="G17" s="31">
        <v>0</v>
      </c>
      <c r="H17" s="31"/>
      <c r="I17" s="31">
        <f t="shared" si="0"/>
        <v>50582830</v>
      </c>
      <c r="J17" s="31"/>
      <c r="K17" s="31">
        <v>0</v>
      </c>
      <c r="L17" s="31"/>
      <c r="M17" s="31">
        <v>50582830</v>
      </c>
      <c r="N17" s="31"/>
      <c r="O17" s="31">
        <v>0</v>
      </c>
      <c r="P17" s="31"/>
      <c r="Q17" s="31">
        <f t="shared" si="1"/>
        <v>50582830</v>
      </c>
    </row>
    <row r="18" spans="1:17">
      <c r="A18" s="3" t="s">
        <v>60</v>
      </c>
      <c r="C18" s="32">
        <f>SUM(C8:C17)</f>
        <v>6226913551</v>
      </c>
      <c r="D18" s="31"/>
      <c r="E18" s="32">
        <f>SUM(E8:E17)</f>
        <v>3428551725</v>
      </c>
      <c r="F18" s="31"/>
      <c r="G18" s="32">
        <f>SUM(G8:G17)</f>
        <v>1406576760</v>
      </c>
      <c r="H18" s="31"/>
      <c r="I18" s="32">
        <f>SUM(I8:I17)</f>
        <v>11062042036</v>
      </c>
      <c r="J18" s="31"/>
      <c r="K18" s="32">
        <f>SUM(K8:K17)</f>
        <v>6226913551</v>
      </c>
      <c r="L18" s="31"/>
      <c r="M18" s="32">
        <f>SUM(M8:M17)</f>
        <v>3428551725</v>
      </c>
      <c r="N18" s="31"/>
      <c r="O18" s="32">
        <f>SUM(O8:O17)</f>
        <v>1406576760</v>
      </c>
      <c r="P18" s="31"/>
      <c r="Q18" s="32">
        <f>SUM(Q8:Q17)</f>
        <v>11062042036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9"/>
  <sheetViews>
    <sheetView rightToLeft="1" workbookViewId="0">
      <selection activeCell="K17" sqref="K17"/>
    </sheetView>
  </sheetViews>
  <sheetFormatPr defaultRowHeight="24"/>
  <cols>
    <col min="1" max="1" width="32.42578125" style="3" bestFit="1" customWidth="1"/>
    <col min="2" max="2" width="1" style="3" customWidth="1"/>
    <col min="3" max="3" width="26" style="3" bestFit="1" customWidth="1"/>
    <col min="4" max="4" width="1" style="3" customWidth="1"/>
    <col min="5" max="5" width="36.140625" style="3" bestFit="1" customWidth="1"/>
    <col min="6" max="6" width="1" style="3" customWidth="1"/>
    <col min="7" max="7" width="31.42578125" style="3" bestFit="1" customWidth="1"/>
    <col min="8" max="8" width="1" style="3" customWidth="1"/>
    <col min="9" max="9" width="36.140625" style="3" bestFit="1" customWidth="1"/>
    <col min="10" max="10" width="1" style="3" customWidth="1"/>
    <col min="11" max="11" width="31.42578125" style="3" bestFit="1" customWidth="1"/>
    <col min="12" max="12" width="1" style="3" customWidth="1"/>
    <col min="13" max="13" width="9.140625" style="3" customWidth="1"/>
    <col min="14" max="16384" width="9.140625" style="3"/>
  </cols>
  <sheetData>
    <row r="2" spans="1:11" ht="24.7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</row>
    <row r="3" spans="1:11" ht="24.75">
      <c r="A3" s="15" t="s">
        <v>115</v>
      </c>
      <c r="B3" s="15" t="s">
        <v>115</v>
      </c>
      <c r="C3" s="15" t="s">
        <v>115</v>
      </c>
      <c r="D3" s="15" t="s">
        <v>115</v>
      </c>
      <c r="E3" s="15" t="s">
        <v>115</v>
      </c>
      <c r="F3" s="15" t="s">
        <v>115</v>
      </c>
      <c r="G3" s="15" t="s">
        <v>115</v>
      </c>
      <c r="H3" s="15" t="s">
        <v>115</v>
      </c>
      <c r="I3" s="15" t="s">
        <v>115</v>
      </c>
      <c r="J3" s="15" t="s">
        <v>115</v>
      </c>
      <c r="K3" s="15" t="s">
        <v>115</v>
      </c>
    </row>
    <row r="4" spans="1:11" ht="24.7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  <c r="I4" s="15" t="s">
        <v>2</v>
      </c>
      <c r="J4" s="15" t="s">
        <v>2</v>
      </c>
      <c r="K4" s="15" t="s">
        <v>2</v>
      </c>
    </row>
    <row r="6" spans="1:11" ht="24.75">
      <c r="A6" s="16" t="s">
        <v>133</v>
      </c>
      <c r="B6" s="16" t="s">
        <v>133</v>
      </c>
      <c r="C6" s="16" t="s">
        <v>133</v>
      </c>
      <c r="E6" s="16" t="s">
        <v>117</v>
      </c>
      <c r="F6" s="16" t="s">
        <v>117</v>
      </c>
      <c r="G6" s="16" t="s">
        <v>117</v>
      </c>
      <c r="I6" s="16" t="s">
        <v>118</v>
      </c>
      <c r="J6" s="16" t="s">
        <v>118</v>
      </c>
      <c r="K6" s="16" t="s">
        <v>118</v>
      </c>
    </row>
    <row r="7" spans="1:11" ht="24.75">
      <c r="A7" s="16" t="s">
        <v>134</v>
      </c>
      <c r="C7" s="16" t="s">
        <v>73</v>
      </c>
      <c r="E7" s="16" t="s">
        <v>135</v>
      </c>
      <c r="G7" s="16" t="s">
        <v>136</v>
      </c>
      <c r="I7" s="16" t="s">
        <v>135</v>
      </c>
      <c r="K7" s="16" t="s">
        <v>136</v>
      </c>
    </row>
    <row r="8" spans="1:11">
      <c r="A8" s="3" t="s">
        <v>79</v>
      </c>
      <c r="C8" s="6" t="s">
        <v>80</v>
      </c>
      <c r="D8" s="6"/>
      <c r="E8" s="7">
        <v>8938</v>
      </c>
      <c r="F8" s="6"/>
      <c r="G8" s="35">
        <f>E8/$E$17</f>
        <v>1.2933272283349067E-6</v>
      </c>
      <c r="H8" s="6"/>
      <c r="I8" s="7">
        <v>8938</v>
      </c>
      <c r="J8" s="6"/>
      <c r="K8" s="35">
        <f>I8/I$17</f>
        <v>1.2933272283349067E-6</v>
      </c>
    </row>
    <row r="9" spans="1:11">
      <c r="A9" s="3" t="s">
        <v>87</v>
      </c>
      <c r="C9" s="6" t="s">
        <v>88</v>
      </c>
      <c r="D9" s="6"/>
      <c r="E9" s="7">
        <v>127531244</v>
      </c>
      <c r="F9" s="6"/>
      <c r="G9" s="35">
        <f t="shared" ref="G9:G16" si="0">E9/$E$17</f>
        <v>1.8453751435290076E-2</v>
      </c>
      <c r="H9" s="6"/>
      <c r="I9" s="7">
        <v>127531244</v>
      </c>
      <c r="J9" s="6"/>
      <c r="K9" s="35">
        <f t="shared" ref="K9:K16" si="1">I9/I$17</f>
        <v>1.8453751435290076E-2</v>
      </c>
    </row>
    <row r="10" spans="1:11">
      <c r="A10" s="3" t="s">
        <v>91</v>
      </c>
      <c r="C10" s="6" t="s">
        <v>92</v>
      </c>
      <c r="D10" s="6"/>
      <c r="E10" s="7">
        <v>146671</v>
      </c>
      <c r="F10" s="6"/>
      <c r="G10" s="35">
        <f t="shared" si="0"/>
        <v>2.1223271191218296E-5</v>
      </c>
      <c r="H10" s="6"/>
      <c r="I10" s="7">
        <v>146671</v>
      </c>
      <c r="J10" s="6"/>
      <c r="K10" s="35">
        <f t="shared" si="1"/>
        <v>2.1223271191218296E-5</v>
      </c>
    </row>
    <row r="11" spans="1:11">
      <c r="A11" s="3" t="s">
        <v>95</v>
      </c>
      <c r="C11" s="6" t="s">
        <v>96</v>
      </c>
      <c r="D11" s="6"/>
      <c r="E11" s="7">
        <v>430850</v>
      </c>
      <c r="F11" s="6"/>
      <c r="G11" s="35">
        <f t="shared" si="0"/>
        <v>6.2343928879849471E-5</v>
      </c>
      <c r="H11" s="6"/>
      <c r="I11" s="7">
        <v>430850</v>
      </c>
      <c r="J11" s="6"/>
      <c r="K11" s="35">
        <f t="shared" si="1"/>
        <v>6.2343928879849471E-5</v>
      </c>
    </row>
    <row r="12" spans="1:11">
      <c r="A12" s="3" t="s">
        <v>95</v>
      </c>
      <c r="C12" s="6" t="s">
        <v>99</v>
      </c>
      <c r="D12" s="6"/>
      <c r="E12" s="7">
        <v>1670410949</v>
      </c>
      <c r="F12" s="6"/>
      <c r="G12" s="35">
        <f t="shared" si="0"/>
        <v>0.2417082079716325</v>
      </c>
      <c r="H12" s="6"/>
      <c r="I12" s="7">
        <v>1670410949</v>
      </c>
      <c r="J12" s="6"/>
      <c r="K12" s="35">
        <f t="shared" si="1"/>
        <v>0.2417082079716325</v>
      </c>
    </row>
    <row r="13" spans="1:11">
      <c r="A13" s="3" t="s">
        <v>102</v>
      </c>
      <c r="C13" s="6" t="s">
        <v>104</v>
      </c>
      <c r="D13" s="6"/>
      <c r="E13" s="7">
        <v>2288219161</v>
      </c>
      <c r="F13" s="6"/>
      <c r="G13" s="35">
        <f t="shared" si="0"/>
        <v>0.33110496143644619</v>
      </c>
      <c r="H13" s="6"/>
      <c r="I13" s="7">
        <v>2288219161</v>
      </c>
      <c r="J13" s="6"/>
      <c r="K13" s="35">
        <f t="shared" si="1"/>
        <v>0.33110496143644619</v>
      </c>
    </row>
    <row r="14" spans="1:11">
      <c r="A14" s="3" t="s">
        <v>106</v>
      </c>
      <c r="C14" s="6" t="s">
        <v>107</v>
      </c>
      <c r="D14" s="6"/>
      <c r="E14" s="7">
        <v>1436712319</v>
      </c>
      <c r="F14" s="6"/>
      <c r="G14" s="35">
        <f t="shared" si="0"/>
        <v>0.20789205207506001</v>
      </c>
      <c r="H14" s="6"/>
      <c r="I14" s="7">
        <v>1436712319</v>
      </c>
      <c r="J14" s="6"/>
      <c r="K14" s="35">
        <f t="shared" si="1"/>
        <v>0.20789205207506001</v>
      </c>
    </row>
    <row r="15" spans="1:11">
      <c r="A15" s="3" t="s">
        <v>106</v>
      </c>
      <c r="C15" s="6" t="s">
        <v>110</v>
      </c>
      <c r="D15" s="6"/>
      <c r="E15" s="7">
        <v>624657520</v>
      </c>
      <c r="F15" s="6"/>
      <c r="G15" s="35">
        <f t="shared" si="0"/>
        <v>9.03878472812885E-2</v>
      </c>
      <c r="H15" s="6"/>
      <c r="I15" s="7">
        <v>624657520</v>
      </c>
      <c r="J15" s="6"/>
      <c r="K15" s="35">
        <f t="shared" si="1"/>
        <v>9.03878472812885E-2</v>
      </c>
    </row>
    <row r="16" spans="1:11" ht="24.75" thickBot="1">
      <c r="A16" s="3" t="s">
        <v>95</v>
      </c>
      <c r="C16" s="6" t="s">
        <v>112</v>
      </c>
      <c r="D16" s="6"/>
      <c r="E16" s="7">
        <v>762739712</v>
      </c>
      <c r="F16" s="6"/>
      <c r="G16" s="35">
        <f t="shared" si="0"/>
        <v>0.11036831927298334</v>
      </c>
      <c r="H16" s="6"/>
      <c r="I16" s="7">
        <v>762739712</v>
      </c>
      <c r="J16" s="6"/>
      <c r="K16" s="35">
        <f>I16/I$17</f>
        <v>0.11036831927298334</v>
      </c>
    </row>
    <row r="17" spans="1:11" ht="24.75" thickBot="1">
      <c r="A17" s="3" t="s">
        <v>60</v>
      </c>
      <c r="C17" s="6" t="s">
        <v>60</v>
      </c>
      <c r="D17" s="6"/>
      <c r="E17" s="8">
        <f>SUM(E8:E16)</f>
        <v>6910857364</v>
      </c>
      <c r="F17" s="6"/>
      <c r="G17" s="36">
        <f>SUM(G8:G16)</f>
        <v>0.99999999999999989</v>
      </c>
      <c r="H17" s="6"/>
      <c r="I17" s="8">
        <f>SUM(I8:I16)</f>
        <v>6910857364</v>
      </c>
      <c r="J17" s="6"/>
      <c r="K17" s="36">
        <f>SUM(K8:K16)</f>
        <v>0.99999999999999989</v>
      </c>
    </row>
    <row r="18" spans="1:11" ht="24.75" thickTop="1">
      <c r="C18" s="6"/>
      <c r="D18" s="6"/>
      <c r="E18" s="6"/>
      <c r="F18" s="6"/>
      <c r="G18" s="6"/>
      <c r="H18" s="6"/>
      <c r="I18" s="6"/>
      <c r="J18" s="6"/>
      <c r="K18" s="33"/>
    </row>
    <row r="19" spans="1:11">
      <c r="C19" s="6"/>
      <c r="D19" s="6"/>
      <c r="E19" s="6"/>
      <c r="F19" s="6"/>
      <c r="G19" s="6"/>
      <c r="H19" s="6"/>
      <c r="I19" s="6"/>
      <c r="J19" s="6"/>
      <c r="K19" s="34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:XFD10"/>
    </sheetView>
  </sheetViews>
  <sheetFormatPr defaultRowHeight="21"/>
  <cols>
    <col min="1" max="1" width="35.7109375" style="38" bestFit="1" customWidth="1"/>
    <col min="2" max="2" width="1" style="38" customWidth="1"/>
    <col min="3" max="3" width="11.7109375" style="38" bestFit="1" customWidth="1"/>
    <col min="4" max="4" width="1" style="38" customWidth="1"/>
    <col min="5" max="5" width="13.85546875" style="38" bestFit="1" customWidth="1"/>
    <col min="6" max="6" width="1" style="38" customWidth="1"/>
    <col min="7" max="7" width="9.140625" style="38" customWidth="1"/>
    <col min="8" max="16384" width="9.140625" style="38"/>
  </cols>
  <sheetData>
    <row r="2" spans="1:5" ht="26.25">
      <c r="A2" s="37" t="s">
        <v>0</v>
      </c>
      <c r="B2" s="37" t="s">
        <v>0</v>
      </c>
      <c r="C2" s="37" t="s">
        <v>0</v>
      </c>
      <c r="D2" s="37" t="s">
        <v>0</v>
      </c>
      <c r="E2" s="37" t="s">
        <v>0</v>
      </c>
    </row>
    <row r="3" spans="1:5" ht="26.25">
      <c r="A3" s="37" t="s">
        <v>115</v>
      </c>
      <c r="B3" s="37" t="s">
        <v>115</v>
      </c>
      <c r="C3" s="37" t="s">
        <v>115</v>
      </c>
      <c r="D3" s="37" t="s">
        <v>115</v>
      </c>
      <c r="E3" s="37" t="s">
        <v>115</v>
      </c>
    </row>
    <row r="4" spans="1:5" ht="26.25">
      <c r="A4" s="37" t="s">
        <v>2</v>
      </c>
      <c r="B4" s="37" t="s">
        <v>2</v>
      </c>
      <c r="C4" s="37" t="s">
        <v>2</v>
      </c>
      <c r="D4" s="37" t="s">
        <v>2</v>
      </c>
      <c r="E4" s="37" t="s">
        <v>2</v>
      </c>
    </row>
    <row r="6" spans="1:5" ht="26.25">
      <c r="A6" s="39" t="s">
        <v>137</v>
      </c>
      <c r="C6" s="39" t="s">
        <v>117</v>
      </c>
      <c r="E6" s="39" t="s">
        <v>6</v>
      </c>
    </row>
    <row r="7" spans="1:5" ht="26.25">
      <c r="A7" s="39" t="s">
        <v>137</v>
      </c>
      <c r="C7" s="39" t="s">
        <v>76</v>
      </c>
      <c r="E7" s="39" t="s">
        <v>76</v>
      </c>
    </row>
    <row r="8" spans="1:5">
      <c r="A8" s="38" t="s">
        <v>138</v>
      </c>
      <c r="C8" s="40">
        <v>16120590</v>
      </c>
      <c r="E8" s="40">
        <v>16120590</v>
      </c>
    </row>
    <row r="9" spans="1:5">
      <c r="A9" s="38" t="s">
        <v>144</v>
      </c>
      <c r="C9" s="40">
        <v>1204371</v>
      </c>
      <c r="E9" s="40">
        <v>1204371</v>
      </c>
    </row>
    <row r="10" spans="1:5">
      <c r="A10" s="38" t="s">
        <v>60</v>
      </c>
      <c r="C10" s="41">
        <f>SUM(C8:C9)</f>
        <v>17324961</v>
      </c>
      <c r="E10" s="41">
        <f>SUM(E8:E9)</f>
        <v>17324961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اوراق مشارکت</vt:lpstr>
      <vt:lpstr>تعدیل قیمت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2024-03-28T14:52:53Z</dcterms:modified>
</cp:coreProperties>
</file>