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پرتفوی نهایی شده و بدون ایراد\"/>
    </mc:Choice>
  </mc:AlternateContent>
  <xr:revisionPtr revIDLastSave="0" documentId="13_ncr:1_{EDD84837-9216-49D7-8CF4-8995EBD564E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سود اوراق بهادار و سپرده بانکی" sheetId="7" r:id="rId6"/>
    <sheet name="جمع درآمدها" sheetId="15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0" l="1"/>
  <c r="Q4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8" i="10"/>
  <c r="G10" i="15"/>
  <c r="K11" i="13"/>
  <c r="K9" i="13"/>
  <c r="K10" i="13"/>
  <c r="K8" i="13"/>
  <c r="G11" i="13"/>
  <c r="G9" i="13"/>
  <c r="G10" i="13"/>
  <c r="G8" i="13"/>
  <c r="I11" i="13"/>
  <c r="E11" i="13"/>
  <c r="I42" i="12"/>
  <c r="I43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8" i="12"/>
  <c r="C43" i="12"/>
  <c r="E43" i="12"/>
  <c r="G43" i="12"/>
  <c r="K43" i="12"/>
  <c r="M43" i="12"/>
  <c r="O43" i="12"/>
  <c r="S8" i="11"/>
  <c r="S14" i="11"/>
  <c r="I15" i="11"/>
  <c r="K10" i="11" s="1"/>
  <c r="I14" i="11"/>
  <c r="I10" i="11"/>
  <c r="S15" i="11"/>
  <c r="S9" i="11"/>
  <c r="S10" i="11"/>
  <c r="S11" i="11"/>
  <c r="S12" i="11"/>
  <c r="S13" i="11"/>
  <c r="I9" i="11"/>
  <c r="I11" i="11"/>
  <c r="I12" i="11"/>
  <c r="I13" i="11"/>
  <c r="C15" i="11"/>
  <c r="E15" i="11"/>
  <c r="G15" i="11"/>
  <c r="M15" i="11"/>
  <c r="O15" i="11"/>
  <c r="Q15" i="11"/>
  <c r="U9" i="11"/>
  <c r="I8" i="11"/>
  <c r="O40" i="10"/>
  <c r="M40" i="10"/>
  <c r="G40" i="10"/>
  <c r="E40" i="10"/>
  <c r="Q28" i="9"/>
  <c r="Q30" i="9"/>
  <c r="O30" i="9"/>
  <c r="M30" i="9"/>
  <c r="I30" i="9"/>
  <c r="G30" i="9"/>
  <c r="E3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8" i="9"/>
  <c r="I11" i="8"/>
  <c r="K11" i="8"/>
  <c r="M11" i="8"/>
  <c r="O11" i="8"/>
  <c r="Q11" i="8"/>
  <c r="S11" i="8"/>
  <c r="I18" i="7"/>
  <c r="K18" i="7"/>
  <c r="M18" i="7"/>
  <c r="O18" i="7"/>
  <c r="Q18" i="7"/>
  <c r="S18" i="7"/>
  <c r="S12" i="6"/>
  <c r="K12" i="6"/>
  <c r="M12" i="6"/>
  <c r="O12" i="6"/>
  <c r="Q12" i="6"/>
  <c r="K19" i="4"/>
  <c r="Q33" i="3"/>
  <c r="S33" i="3"/>
  <c r="W33" i="3"/>
  <c r="AA33" i="3"/>
  <c r="AG33" i="3"/>
  <c r="AI33" i="3"/>
  <c r="Y11" i="1"/>
  <c r="W11" i="1"/>
  <c r="U11" i="1"/>
  <c r="O11" i="1"/>
  <c r="K11" i="1"/>
  <c r="G11" i="1"/>
  <c r="E11" i="1"/>
  <c r="C10" i="15" l="1"/>
  <c r="E8" i="15" s="1"/>
  <c r="AK33" i="3"/>
  <c r="Q43" i="12"/>
  <c r="K12" i="11"/>
  <c r="K13" i="11"/>
  <c r="K9" i="11"/>
  <c r="K8" i="11"/>
  <c r="K11" i="11"/>
  <c r="K14" i="11"/>
  <c r="U11" i="11"/>
  <c r="U12" i="11"/>
  <c r="U14" i="11"/>
  <c r="U10" i="11"/>
  <c r="U8" i="11"/>
  <c r="U15" i="11" s="1"/>
  <c r="U13" i="11"/>
  <c r="E7" i="15" l="1"/>
  <c r="E9" i="15"/>
  <c r="E10" i="15"/>
  <c r="K15" i="11"/>
</calcChain>
</file>

<file path=xl/sharedStrings.xml><?xml version="1.0" encoding="utf-8"?>
<sst xmlns="http://schemas.openxmlformats.org/spreadsheetml/2006/main" count="699" uniqueCount="187">
  <si>
    <t>صندوق سرمایه‌گذاری ثابت نامی مفید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</si>
  <si>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</si>
  <si>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</si>
  <si>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</si>
  <si>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</si>
  <si>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</si>
  <si>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</si>
  <si>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</si>
  <si>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</si>
  <si>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</si>
  <si>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</si>
  <si>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</si>
  <si>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</si>
  <si>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</si>
  <si>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</si>
  <si>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</si>
  <si>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سرمایه‌ گذاری‌ البرز(هلدینگ‌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</si>
  <si>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</si>
  <si>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</si>
  <si>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</si>
  <si>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</si>
  <si>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</si>
  <si>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</si>
  <si>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</si>
  <si>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</si>
  <si>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</si>
  <si>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</si>
  <si>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</si>
  <si>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</si>
  <si>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</si>
  <si>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</si>
  <si>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</si>
  <si>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</si>
  <si>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</si>
  <si>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</si>
  <si>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</si>
  <si>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</si>
  <si>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</si>
  <si>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</si>
  <si>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</si>
  <si>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</si>
  <si>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</si>
  <si>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اسنادخزانه-م2بودجه00-031024</t>
  </si>
  <si>
    <t>1400/02/22</t>
  </si>
  <si>
    <t>1403/10/24</t>
  </si>
  <si>
    <t>اسنادخزانه-م5بودجه00-030626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</si>
  <si>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</si>
  <si>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</si>
  <si>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</si>
  <si>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</si>
  <si>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</si>
  <si>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</si>
  <si>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گام بانک اقتصاد نوین0205</t>
  </si>
  <si>
    <t>1401/04/01</t>
  </si>
  <si>
    <t>1402/05/31</t>
  </si>
  <si>
    <t>گام بانک تجارت0204</t>
  </si>
  <si>
    <t>1401/04/31</t>
  </si>
  <si>
    <t>1402/04/28</t>
  </si>
  <si>
    <t>گام بانک تجارت0206</t>
  </si>
  <si>
    <t>1401/07/02</t>
  </si>
  <si>
    <t>1402/06/28</t>
  </si>
  <si>
    <t>گام بانک سینا0206</t>
  </si>
  <si>
    <t>گام بانک صادرات ایران0207</t>
  </si>
  <si>
    <t>1402/07/30</t>
  </si>
  <si>
    <t>گواهی اعتبار مولد سامان0204</t>
  </si>
  <si>
    <t>1401/05/01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</si>
  <si>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</si>
  <si>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</si>
  <si>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</si>
  <si>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</si>
  <si>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</si>
  <si>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</si>
  <si>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مرابحه عام دولتی6-ش.خ0210</t>
  </si>
  <si>
    <t>گواهی اعتبارمولد رفاه0208</t>
  </si>
  <si>
    <t>گواهی اعتبارمولد صنعت020930</t>
  </si>
  <si>
    <t>1401/10/01</t>
  </si>
  <si>
    <t>1402/09/30</t>
  </si>
  <si>
    <t>مرابحه عام دولت3-ش.خ0211</t>
  </si>
  <si>
    <t>1399/03/13</t>
  </si>
  <si>
    <t>1402/11/13</t>
  </si>
  <si>
    <t>اجاره تابان لوتوس14021206</t>
  </si>
  <si>
    <t>1398/12/06</t>
  </si>
  <si>
    <t>1402/12/06</t>
  </si>
  <si>
    <t>صکوک اجاره معادن212-6ماهه21%</t>
  </si>
  <si>
    <t>1398/12/14</t>
  </si>
  <si>
    <t>1402/12/14</t>
  </si>
  <si>
    <t>اسنادخزانه-م11بودجه99-020906</t>
  </si>
  <si>
    <t>1400/01/11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</si>
  <si>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</si>
  <si>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</si>
  <si>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</si>
  <si>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</si>
  <si>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</si>
  <si>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-5.72%</t>
  </si>
  <si>
    <t>-5.53%</t>
  </si>
  <si>
    <t>-1.11%</t>
  </si>
  <si>
    <t>-7.96%</t>
  </si>
  <si>
    <t>-2.13%</t>
  </si>
  <si>
    <t>-0.17%</t>
  </si>
  <si>
    <t>-6.27%</t>
  </si>
  <si>
    <t>-0.56%</t>
  </si>
  <si>
    <t>-3.42%</t>
  </si>
  <si>
    <t>-0.81%</t>
  </si>
  <si>
    <t>-6.58%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</si>
  <si>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</si>
  <si>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</si>
  <si>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</si>
  <si>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</si>
  <si>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</si>
  <si>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</si>
  <si>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</si>
  <si>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</si>
  <si>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</si>
  <si>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</si>
  <si>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</si>
  <si>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</si>
  <si>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</si>
  <si>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</si>
  <si>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</si>
  <si>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</si>
  <si>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 xml:space="preserve">بانک خاورمیانه ظفر </t>
  </si>
  <si>
    <t>1009-10-810-707073712</t>
  </si>
  <si>
    <t>1399/01/26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</si>
  <si>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</si>
  <si>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</si>
  <si>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</si>
  <si>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</si>
  <si>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</si>
  <si>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</si>
  <si>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</si>
  <si>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</si>
  <si>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</si>
  <si>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</si>
  <si>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</si>
  <si>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</si>
  <si>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</si>
  <si>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</si>
  <si>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</si>
  <si>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مرابحه عام دولت86-ش.خ020404</t>
  </si>
  <si>
    <t>1402/04/04</t>
  </si>
  <si>
    <t>مرابحه عام دولت5-ش.خ 0209</t>
  </si>
  <si>
    <t>1402/09/27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</si>
  <si>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</si>
  <si>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</si>
  <si>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</si>
  <si>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</si>
  <si>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</si>
  <si>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</si>
  <si>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1402/03/28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</si>
  <si>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</si>
  <si>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</si>
  <si>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</si>
  <si>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</si>
  <si>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</si>
  <si>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</si>
  <si>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داروسازی شهید قاضی</t>
  </si>
  <si>
    <t>پالایش نفت بندرعباس</t>
  </si>
  <si>
    <t>فولاد شاهرود</t>
  </si>
  <si>
    <t>بین المللی توسعه ص. معادن غدیر</t>
  </si>
  <si>
    <t>اسنادخزانه-م6بودجه00-030723</t>
  </si>
  <si>
    <t>اسنادخزانه-م1بودجه00-030821</t>
  </si>
  <si>
    <t>اسناد خزانه-م9بودجه00-031101</t>
  </si>
  <si>
    <t>اسنادخزانه-م4بودجه99-011215</t>
  </si>
  <si>
    <t>اسنادخزانه-م5بودجه99-020218</t>
  </si>
  <si>
    <t>اسنادخزانه-م7بودجه99-020704</t>
  </si>
  <si>
    <t>اسنادخزانه-م7بودجه00-030912</t>
  </si>
  <si>
    <t>اسنادخزانه-م6بودجه99-020321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</si>
  <si>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</si>
  <si>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</si>
  <si>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</si>
  <si>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</si>
  <si>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</si>
  <si>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</si>
  <si>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</si>
  <si>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</si>
  <si>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</si>
  <si>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</si>
  <si>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</si>
  <si>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</si>
  <si>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</si>
  <si>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</si>
  <si>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</si>
  <si>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1402/04/01</t>
  </si>
  <si>
    <t>جلوگیری از نوسانات ناگهانی</t>
  </si>
  <si>
    <t>-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</si>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</sst>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/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152400</xdr:rowOff>
        </xdr:from>
        <xdr:to>
          <xdr:col>13</xdr:col>
          <xdr:colOff>228600</xdr:colOff>
          <xdr:row>34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0083D08-A99C-1B3D-E090-7DB66D468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B0149-E6D4-4CD0-AA93-25990949B786}">
  <dimension ref="A1"/>
  <sheetViews>
    <sheetView rightToLeft="1" workbookViewId="0">
      <selection activeCell="H9" sqref="H9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85725</xdr:colOff>
                <xdr:row>0</xdr:row>
                <xdr:rowOff>152400</xdr:rowOff>
              </from>
              <to>
                <xdr:col>13</xdr:col>
                <xdr:colOff>228600</xdr:colOff>
                <xdr:row>34</xdr:row>
                <xdr:rowOff>76200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47"/>
  <sheetViews>
    <sheetView rightToLeft="1" topLeftCell="A28" workbookViewId="0">
      <selection activeCell="I41" sqref="I41"/>
    </sheetView>
  </sheetViews>
  <sheetFormatPr defaultRowHeight="24"/>
  <cols>
    <col min="1" max="1" width="32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128</v>
      </c>
      <c r="D6" s="16" t="s">
        <v>128</v>
      </c>
      <c r="E6" s="16" t="s">
        <v>128</v>
      </c>
      <c r="F6" s="16" t="s">
        <v>128</v>
      </c>
      <c r="G6" s="16" t="s">
        <v>128</v>
      </c>
      <c r="H6" s="16" t="s">
        <v>128</v>
      </c>
      <c r="I6" s="16" t="s">
        <v>128</v>
      </c>
      <c r="K6" s="16" t="s">
        <v>129</v>
      </c>
      <c r="L6" s="16" t="s">
        <v>129</v>
      </c>
      <c r="M6" s="16" t="s">
        <v>129</v>
      </c>
      <c r="N6" s="16" t="s">
        <v>129</v>
      </c>
      <c r="O6" s="16" t="s">
        <v>129</v>
      </c>
      <c r="P6" s="16" t="s">
        <v>129</v>
      </c>
      <c r="Q6" s="16" t="s">
        <v>129</v>
      </c>
    </row>
    <row r="7" spans="1:17" ht="24.75">
      <c r="A7" s="16" t="s">
        <v>3</v>
      </c>
      <c r="C7" s="16" t="s">
        <v>7</v>
      </c>
      <c r="E7" s="16" t="s">
        <v>151</v>
      </c>
      <c r="G7" s="16" t="s">
        <v>152</v>
      </c>
      <c r="I7" s="16" t="s">
        <v>154</v>
      </c>
      <c r="K7" s="16" t="s">
        <v>7</v>
      </c>
      <c r="M7" s="16" t="s">
        <v>151</v>
      </c>
      <c r="O7" s="16" t="s">
        <v>152</v>
      </c>
      <c r="Q7" s="16" t="s">
        <v>154</v>
      </c>
    </row>
    <row r="8" spans="1:17">
      <c r="A8" s="1" t="s">
        <v>16</v>
      </c>
      <c r="C8" s="7">
        <v>2278729</v>
      </c>
      <c r="D8" s="7"/>
      <c r="E8" s="7">
        <v>15303906146</v>
      </c>
      <c r="F8" s="7"/>
      <c r="G8" s="7">
        <v>16122079827</v>
      </c>
      <c r="H8" s="7"/>
      <c r="I8" s="7">
        <f>E8-G8</f>
        <v>-818173681</v>
      </c>
      <c r="J8" s="7"/>
      <c r="K8" s="7">
        <v>2278729</v>
      </c>
      <c r="L8" s="7"/>
      <c r="M8" s="7">
        <v>15303906146</v>
      </c>
      <c r="N8" s="7"/>
      <c r="O8" s="7">
        <v>16122079827</v>
      </c>
      <c r="P8" s="7"/>
      <c r="Q8" s="7">
        <f>M8-O8</f>
        <v>-818173681</v>
      </c>
    </row>
    <row r="9" spans="1:17">
      <c r="A9" s="1" t="s">
        <v>15</v>
      </c>
      <c r="C9" s="7">
        <v>91983</v>
      </c>
      <c r="D9" s="7"/>
      <c r="E9" s="7">
        <v>1379764735</v>
      </c>
      <c r="F9" s="7"/>
      <c r="G9" s="7">
        <v>1440793189</v>
      </c>
      <c r="H9" s="7"/>
      <c r="I9" s="7">
        <f t="shared" ref="I9:I39" si="0">E9-G9</f>
        <v>-61028454</v>
      </c>
      <c r="J9" s="7"/>
      <c r="K9" s="7">
        <v>91983</v>
      </c>
      <c r="L9" s="7"/>
      <c r="M9" s="7">
        <v>1379764735</v>
      </c>
      <c r="N9" s="7"/>
      <c r="O9" s="7">
        <v>1440793189</v>
      </c>
      <c r="P9" s="7"/>
      <c r="Q9" s="7">
        <f t="shared" ref="Q9:Q39" si="1">M9-O9</f>
        <v>-61028454</v>
      </c>
    </row>
    <row r="10" spans="1:17">
      <c r="A10" s="1" t="s">
        <v>155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300000</v>
      </c>
      <c r="L10" s="7"/>
      <c r="M10" s="7">
        <v>5669067150</v>
      </c>
      <c r="N10" s="7"/>
      <c r="O10" s="7">
        <v>5537588051</v>
      </c>
      <c r="P10" s="7"/>
      <c r="Q10" s="7">
        <f t="shared" si="1"/>
        <v>131479099</v>
      </c>
    </row>
    <row r="11" spans="1:17">
      <c r="A11" s="1" t="s">
        <v>156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11000000</v>
      </c>
      <c r="L11" s="7"/>
      <c r="M11" s="7">
        <v>113685000000</v>
      </c>
      <c r="N11" s="7"/>
      <c r="O11" s="7">
        <v>109402170900</v>
      </c>
      <c r="P11" s="7"/>
      <c r="Q11" s="7">
        <f t="shared" si="1"/>
        <v>4282829100</v>
      </c>
    </row>
    <row r="12" spans="1:17">
      <c r="A12" s="1" t="s">
        <v>157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4337498</v>
      </c>
      <c r="L12" s="7"/>
      <c r="M12" s="7">
        <v>24267934934</v>
      </c>
      <c r="N12" s="7"/>
      <c r="O12" s="7">
        <v>15228171216</v>
      </c>
      <c r="P12" s="7"/>
      <c r="Q12" s="7">
        <f t="shared" si="1"/>
        <v>9039763718</v>
      </c>
    </row>
    <row r="13" spans="1:17">
      <c r="A13" s="1" t="s">
        <v>149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14097168</v>
      </c>
      <c r="L13" s="7"/>
      <c r="M13" s="7">
        <v>98882888648</v>
      </c>
      <c r="N13" s="7"/>
      <c r="O13" s="7">
        <v>89664136015</v>
      </c>
      <c r="P13" s="7"/>
      <c r="Q13" s="7">
        <f t="shared" si="1"/>
        <v>9218752633</v>
      </c>
    </row>
    <row r="14" spans="1:17">
      <c r="A14" s="1" t="s">
        <v>158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900000</v>
      </c>
      <c r="L14" s="7"/>
      <c r="M14" s="7">
        <v>25059006655</v>
      </c>
      <c r="N14" s="7"/>
      <c r="O14" s="7">
        <v>23906061442</v>
      </c>
      <c r="P14" s="7"/>
      <c r="Q14" s="7">
        <f t="shared" si="1"/>
        <v>1152945213</v>
      </c>
    </row>
    <row r="15" spans="1:17">
      <c r="A15" s="1" t="s">
        <v>58</v>
      </c>
      <c r="C15" s="7">
        <v>36499</v>
      </c>
      <c r="D15" s="7"/>
      <c r="E15" s="7">
        <v>34993642326</v>
      </c>
      <c r="F15" s="7"/>
      <c r="G15" s="7">
        <v>31195256503</v>
      </c>
      <c r="H15" s="7"/>
      <c r="I15" s="7">
        <f t="shared" si="0"/>
        <v>3798385823</v>
      </c>
      <c r="J15" s="7"/>
      <c r="K15" s="7">
        <v>69842</v>
      </c>
      <c r="L15" s="7"/>
      <c r="M15" s="7">
        <v>64987568903</v>
      </c>
      <c r="N15" s="7"/>
      <c r="O15" s="7">
        <v>59693117747</v>
      </c>
      <c r="P15" s="7"/>
      <c r="Q15" s="7">
        <f t="shared" si="1"/>
        <v>5294451156</v>
      </c>
    </row>
    <row r="16" spans="1:17">
      <c r="A16" s="1" t="s">
        <v>55</v>
      </c>
      <c r="C16" s="7">
        <v>55455</v>
      </c>
      <c r="D16" s="7"/>
      <c r="E16" s="7">
        <v>55455000000</v>
      </c>
      <c r="F16" s="7"/>
      <c r="G16" s="7">
        <v>51094178403</v>
      </c>
      <c r="H16" s="7"/>
      <c r="I16" s="7">
        <f t="shared" si="0"/>
        <v>4360821597</v>
      </c>
      <c r="J16" s="7"/>
      <c r="K16" s="7">
        <v>188245</v>
      </c>
      <c r="L16" s="7"/>
      <c r="M16" s="7">
        <v>179216118935</v>
      </c>
      <c r="N16" s="7"/>
      <c r="O16" s="7">
        <v>173441954988</v>
      </c>
      <c r="P16" s="7"/>
      <c r="Q16" s="7">
        <f t="shared" si="1"/>
        <v>5774163947</v>
      </c>
    </row>
    <row r="17" spans="1:17">
      <c r="A17" s="1" t="s">
        <v>62</v>
      </c>
      <c r="C17" s="7">
        <v>185626</v>
      </c>
      <c r="D17" s="7"/>
      <c r="E17" s="7">
        <v>171977804832</v>
      </c>
      <c r="F17" s="7"/>
      <c r="G17" s="7">
        <v>156334011226</v>
      </c>
      <c r="H17" s="7"/>
      <c r="I17" s="7">
        <f t="shared" si="0"/>
        <v>15643793606</v>
      </c>
      <c r="J17" s="7"/>
      <c r="K17" s="7">
        <v>355300</v>
      </c>
      <c r="L17" s="7"/>
      <c r="M17" s="7">
        <v>321951608069</v>
      </c>
      <c r="N17" s="7"/>
      <c r="O17" s="7">
        <v>299233265752</v>
      </c>
      <c r="P17" s="7"/>
      <c r="Q17" s="7">
        <f t="shared" si="1"/>
        <v>22718342317</v>
      </c>
    </row>
    <row r="18" spans="1:17">
      <c r="A18" s="1" t="s">
        <v>52</v>
      </c>
      <c r="C18" s="7">
        <v>51749</v>
      </c>
      <c r="D18" s="7"/>
      <c r="E18" s="7">
        <v>49990821323</v>
      </c>
      <c r="F18" s="7"/>
      <c r="G18" s="7">
        <v>45522326643</v>
      </c>
      <c r="H18" s="7"/>
      <c r="I18" s="7">
        <f t="shared" si="0"/>
        <v>4468494680</v>
      </c>
      <c r="J18" s="7"/>
      <c r="K18" s="7">
        <v>323650</v>
      </c>
      <c r="L18" s="7"/>
      <c r="M18" s="7">
        <v>296531146338</v>
      </c>
      <c r="N18" s="7"/>
      <c r="O18" s="7">
        <v>284706970533</v>
      </c>
      <c r="P18" s="7"/>
      <c r="Q18" s="7">
        <f t="shared" si="1"/>
        <v>11824175805</v>
      </c>
    </row>
    <row r="19" spans="1:17">
      <c r="A19" s="1" t="s">
        <v>64</v>
      </c>
      <c r="C19" s="7">
        <v>79110</v>
      </c>
      <c r="D19" s="7"/>
      <c r="E19" s="7">
        <v>79110000000</v>
      </c>
      <c r="F19" s="7"/>
      <c r="G19" s="7">
        <v>72770065930</v>
      </c>
      <c r="H19" s="7"/>
      <c r="I19" s="7">
        <f t="shared" si="0"/>
        <v>6339934070</v>
      </c>
      <c r="J19" s="7"/>
      <c r="K19" s="7">
        <v>120000</v>
      </c>
      <c r="L19" s="7"/>
      <c r="M19" s="7">
        <v>119103392386</v>
      </c>
      <c r="N19" s="7"/>
      <c r="O19" s="7">
        <v>110383111006</v>
      </c>
      <c r="P19" s="7"/>
      <c r="Q19" s="7">
        <f t="shared" si="1"/>
        <v>8720281380</v>
      </c>
    </row>
    <row r="20" spans="1:17">
      <c r="A20" s="1" t="s">
        <v>159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24300</v>
      </c>
      <c r="L20" s="7"/>
      <c r="M20" s="7">
        <v>17412653386</v>
      </c>
      <c r="N20" s="7"/>
      <c r="O20" s="7">
        <v>16196658823</v>
      </c>
      <c r="P20" s="7"/>
      <c r="Q20" s="7">
        <f t="shared" si="1"/>
        <v>1215994563</v>
      </c>
    </row>
    <row r="21" spans="1:17">
      <c r="A21" s="1" t="s">
        <v>86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443079</v>
      </c>
      <c r="L21" s="7"/>
      <c r="M21" s="7">
        <v>371407061506</v>
      </c>
      <c r="N21" s="7"/>
      <c r="O21" s="7">
        <v>374354643101</v>
      </c>
      <c r="P21" s="7"/>
      <c r="Q21" s="7">
        <f t="shared" si="1"/>
        <v>-2947581595</v>
      </c>
    </row>
    <row r="22" spans="1:17">
      <c r="A22" s="1" t="s">
        <v>160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63300</v>
      </c>
      <c r="L22" s="7"/>
      <c r="M22" s="7">
        <v>45107297825</v>
      </c>
      <c r="N22" s="7"/>
      <c r="O22" s="7">
        <v>41404620052</v>
      </c>
      <c r="P22" s="7"/>
      <c r="Q22" s="7">
        <f t="shared" si="1"/>
        <v>3702677773</v>
      </c>
    </row>
    <row r="23" spans="1:17">
      <c r="A23" s="1" t="s">
        <v>33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109900</v>
      </c>
      <c r="L23" s="7"/>
      <c r="M23" s="7">
        <v>90024988017</v>
      </c>
      <c r="N23" s="7"/>
      <c r="O23" s="7">
        <v>90126718056</v>
      </c>
      <c r="P23" s="7"/>
      <c r="Q23" s="7">
        <f t="shared" si="1"/>
        <v>-101730039</v>
      </c>
    </row>
    <row r="24" spans="1:17">
      <c r="A24" s="1" t="s">
        <v>72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85577</v>
      </c>
      <c r="L24" s="7"/>
      <c r="M24" s="7">
        <v>81985018923</v>
      </c>
      <c r="N24" s="7"/>
      <c r="O24" s="7">
        <v>81500740893</v>
      </c>
      <c r="P24" s="7"/>
      <c r="Q24" s="7">
        <f t="shared" si="1"/>
        <v>484278030</v>
      </c>
    </row>
    <row r="25" spans="1:17">
      <c r="A25" s="1" t="s">
        <v>66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79234</v>
      </c>
      <c r="L25" s="7"/>
      <c r="M25" s="7">
        <v>70986903998</v>
      </c>
      <c r="N25" s="7"/>
      <c r="O25" s="7">
        <v>64822684231</v>
      </c>
      <c r="P25" s="7"/>
      <c r="Q25" s="7">
        <f t="shared" si="1"/>
        <v>6164219767</v>
      </c>
    </row>
    <row r="26" spans="1:17">
      <c r="A26" s="1" t="s">
        <v>138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3900</v>
      </c>
      <c r="L26" s="7"/>
      <c r="M26" s="7">
        <v>3819825535</v>
      </c>
      <c r="N26" s="7"/>
      <c r="O26" s="7">
        <v>3725376853</v>
      </c>
      <c r="P26" s="7"/>
      <c r="Q26" s="7">
        <f t="shared" si="1"/>
        <v>94448682</v>
      </c>
    </row>
    <row r="27" spans="1:17">
      <c r="A27" s="1" t="s">
        <v>161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28600</v>
      </c>
      <c r="L27" s="7"/>
      <c r="M27" s="7">
        <v>20059835498</v>
      </c>
      <c r="N27" s="7"/>
      <c r="O27" s="7">
        <v>17836016635</v>
      </c>
      <c r="P27" s="7"/>
      <c r="Q27" s="7">
        <f t="shared" si="1"/>
        <v>2223818863</v>
      </c>
    </row>
    <row r="28" spans="1:17">
      <c r="A28" s="1" t="s">
        <v>140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153380</v>
      </c>
      <c r="L28" s="7"/>
      <c r="M28" s="7">
        <v>145533060468</v>
      </c>
      <c r="N28" s="7"/>
      <c r="O28" s="7">
        <v>146050028173</v>
      </c>
      <c r="P28" s="7"/>
      <c r="Q28" s="7">
        <f t="shared" si="1"/>
        <v>-516967705</v>
      </c>
    </row>
    <row r="29" spans="1:17">
      <c r="A29" s="1" t="s">
        <v>162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42900</v>
      </c>
      <c r="L29" s="7"/>
      <c r="M29" s="7">
        <v>42516761445</v>
      </c>
      <c r="N29" s="7"/>
      <c r="O29" s="7">
        <v>42466733509</v>
      </c>
      <c r="P29" s="7"/>
      <c r="Q29" s="7">
        <f t="shared" si="1"/>
        <v>50027936</v>
      </c>
    </row>
    <row r="30" spans="1:17">
      <c r="A30" s="1" t="s">
        <v>42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64300</v>
      </c>
      <c r="L30" s="7"/>
      <c r="M30" s="7">
        <v>43453481637</v>
      </c>
      <c r="N30" s="7"/>
      <c r="O30" s="7">
        <v>42908826025</v>
      </c>
      <c r="P30" s="7"/>
      <c r="Q30" s="7">
        <f t="shared" si="1"/>
        <v>544655612</v>
      </c>
    </row>
    <row r="31" spans="1:17">
      <c r="A31" s="1" t="s">
        <v>30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98500</v>
      </c>
      <c r="L31" s="7"/>
      <c r="M31" s="7">
        <v>84862635865</v>
      </c>
      <c r="N31" s="7"/>
      <c r="O31" s="7">
        <v>83374000722</v>
      </c>
      <c r="P31" s="7"/>
      <c r="Q31" s="7">
        <f t="shared" si="1"/>
        <v>1488635143</v>
      </c>
    </row>
    <row r="32" spans="1:17">
      <c r="A32" s="1" t="s">
        <v>163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27</v>
      </c>
      <c r="L32" s="7"/>
      <c r="M32" s="7">
        <v>27000000</v>
      </c>
      <c r="N32" s="7"/>
      <c r="O32" s="7">
        <v>25656148</v>
      </c>
      <c r="P32" s="7"/>
      <c r="Q32" s="7">
        <f t="shared" si="1"/>
        <v>1343852</v>
      </c>
    </row>
    <row r="33" spans="1:19">
      <c r="A33" s="1" t="s">
        <v>164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46702</v>
      </c>
      <c r="L33" s="7"/>
      <c r="M33" s="7">
        <v>41417165781</v>
      </c>
      <c r="N33" s="7"/>
      <c r="O33" s="7">
        <v>40345549143</v>
      </c>
      <c r="P33" s="7"/>
      <c r="Q33" s="7">
        <f t="shared" si="1"/>
        <v>1071616638</v>
      </c>
    </row>
    <row r="34" spans="1:19">
      <c r="A34" s="1" t="s">
        <v>69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16696</v>
      </c>
      <c r="L34" s="7"/>
      <c r="M34" s="7">
        <v>14997468499</v>
      </c>
      <c r="N34" s="7"/>
      <c r="O34" s="7">
        <v>14137613413</v>
      </c>
      <c r="P34" s="7"/>
      <c r="Q34" s="7">
        <f t="shared" si="1"/>
        <v>859855086</v>
      </c>
    </row>
    <row r="35" spans="1:19">
      <c r="A35" s="1" t="s">
        <v>135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7770</v>
      </c>
      <c r="L35" s="7"/>
      <c r="M35" s="7">
        <v>7650509096</v>
      </c>
      <c r="N35" s="7"/>
      <c r="O35" s="7">
        <v>7541842033</v>
      </c>
      <c r="P35" s="7"/>
      <c r="Q35" s="7">
        <f t="shared" si="1"/>
        <v>108667063</v>
      </c>
    </row>
    <row r="36" spans="1:19">
      <c r="A36" s="1" t="s">
        <v>165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33100</v>
      </c>
      <c r="L36" s="7"/>
      <c r="M36" s="7">
        <v>22914255039</v>
      </c>
      <c r="N36" s="7"/>
      <c r="O36" s="7">
        <v>21330738102</v>
      </c>
      <c r="P36" s="7"/>
      <c r="Q36" s="7">
        <f t="shared" si="1"/>
        <v>1583516937</v>
      </c>
    </row>
    <row r="37" spans="1:19">
      <c r="A37" s="1" t="s">
        <v>45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126400</v>
      </c>
      <c r="L37" s="7"/>
      <c r="M37" s="7">
        <v>90886672812</v>
      </c>
      <c r="N37" s="7"/>
      <c r="O37" s="7">
        <v>85773394753</v>
      </c>
      <c r="P37" s="7"/>
      <c r="Q37" s="7">
        <f t="shared" si="1"/>
        <v>5113278059</v>
      </c>
    </row>
    <row r="38" spans="1:19">
      <c r="A38" s="1" t="s">
        <v>166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409</v>
      </c>
      <c r="L38" s="7"/>
      <c r="M38" s="7">
        <v>409000000</v>
      </c>
      <c r="N38" s="7"/>
      <c r="O38" s="7">
        <v>381114820</v>
      </c>
      <c r="P38" s="7"/>
      <c r="Q38" s="7">
        <f t="shared" si="1"/>
        <v>27885180</v>
      </c>
    </row>
    <row r="39" spans="1:19">
      <c r="A39" s="1" t="s">
        <v>26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45600</v>
      </c>
      <c r="L39" s="7"/>
      <c r="M39" s="7">
        <v>30624798252</v>
      </c>
      <c r="N39" s="7"/>
      <c r="O39" s="7">
        <v>29033819865</v>
      </c>
      <c r="P39" s="7"/>
      <c r="Q39" s="7">
        <f t="shared" si="1"/>
        <v>1590978387</v>
      </c>
    </row>
    <row r="40" spans="1:19" ht="24.75" thickBot="1">
      <c r="C40" s="7"/>
      <c r="D40" s="7"/>
      <c r="E40" s="8">
        <f>SUM(E8:E39)</f>
        <v>408210939362</v>
      </c>
      <c r="F40" s="7"/>
      <c r="G40" s="8">
        <f>SUM(G8:G39)</f>
        <v>374478711721</v>
      </c>
      <c r="H40" s="7"/>
      <c r="I40" s="8">
        <f>SUM(I8:I39)</f>
        <v>33732227641</v>
      </c>
      <c r="J40" s="7"/>
      <c r="K40" s="7"/>
      <c r="L40" s="7"/>
      <c r="M40" s="8">
        <f>SUM(M8:M39)</f>
        <v>2492133796481</v>
      </c>
      <c r="N40" s="7"/>
      <c r="O40" s="8">
        <f>SUM(O8:O39)</f>
        <v>2392096196016</v>
      </c>
      <c r="P40" s="7"/>
      <c r="Q40" s="8">
        <f>SUM(Q8:Q39)</f>
        <v>100037600465</v>
      </c>
      <c r="S40" s="3"/>
    </row>
    <row r="41" spans="1:19" ht="24.75" thickTop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S41" s="3"/>
    </row>
    <row r="42" spans="1:19">
      <c r="I42" s="6"/>
      <c r="J42" s="6"/>
      <c r="K42" s="6"/>
      <c r="L42" s="6"/>
      <c r="M42" s="6"/>
      <c r="N42" s="6"/>
      <c r="O42" s="6"/>
      <c r="P42" s="6"/>
      <c r="Q42" s="6"/>
      <c r="S42" s="3"/>
    </row>
    <row r="43" spans="1:19">
      <c r="I43" s="6"/>
      <c r="J43" s="6"/>
      <c r="K43" s="6"/>
      <c r="L43" s="6"/>
      <c r="M43" s="6"/>
      <c r="N43" s="6"/>
      <c r="O43" s="6"/>
      <c r="P43" s="6"/>
      <c r="Q43" s="6"/>
      <c r="S43" s="3"/>
    </row>
    <row r="44" spans="1:19">
      <c r="I44" s="6"/>
      <c r="J44" s="6"/>
      <c r="K44" s="6"/>
      <c r="L44" s="6"/>
      <c r="M44" s="6"/>
      <c r="N44" s="6"/>
      <c r="O44" s="6"/>
      <c r="P44" s="6"/>
      <c r="Q44" s="6"/>
      <c r="S44" s="3"/>
    </row>
    <row r="45" spans="1:19">
      <c r="I45" s="6"/>
      <c r="J45" s="6"/>
      <c r="K45" s="6"/>
      <c r="L45" s="6"/>
      <c r="M45" s="6"/>
      <c r="N45" s="6"/>
      <c r="O45" s="6"/>
      <c r="P45" s="6"/>
      <c r="Q45" s="6"/>
    </row>
    <row r="46" spans="1:19">
      <c r="I46" s="4"/>
      <c r="J46" s="4"/>
      <c r="K46" s="4"/>
      <c r="L46" s="4"/>
      <c r="M46" s="4"/>
      <c r="N46" s="4"/>
      <c r="O46" s="4"/>
      <c r="P46" s="4"/>
      <c r="Q46" s="4"/>
    </row>
    <row r="47" spans="1:19">
      <c r="I47" s="4"/>
      <c r="J47" s="4"/>
      <c r="K47" s="4"/>
      <c r="L47" s="4"/>
      <c r="M47" s="4"/>
      <c r="N47" s="4"/>
      <c r="O47" s="4"/>
      <c r="P47" s="4"/>
      <c r="Q47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18"/>
  <sheetViews>
    <sheetView rightToLeft="1" workbookViewId="0">
      <selection activeCell="S11" sqref="S11"/>
    </sheetView>
  </sheetViews>
  <sheetFormatPr defaultRowHeight="24"/>
  <cols>
    <col min="1" max="1" width="30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9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3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3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3" ht="24.75">
      <c r="A6" s="15" t="s">
        <v>3</v>
      </c>
      <c r="C6" s="16" t="s">
        <v>128</v>
      </c>
      <c r="D6" s="16" t="s">
        <v>128</v>
      </c>
      <c r="E6" s="16" t="s">
        <v>128</v>
      </c>
      <c r="F6" s="16" t="s">
        <v>128</v>
      </c>
      <c r="G6" s="16" t="s">
        <v>128</v>
      </c>
      <c r="H6" s="16" t="s">
        <v>128</v>
      </c>
      <c r="I6" s="16" t="s">
        <v>128</v>
      </c>
      <c r="J6" s="16" t="s">
        <v>128</v>
      </c>
      <c r="K6" s="16" t="s">
        <v>128</v>
      </c>
      <c r="M6" s="16" t="s">
        <v>129</v>
      </c>
      <c r="N6" s="16" t="s">
        <v>129</v>
      </c>
      <c r="O6" s="16" t="s">
        <v>129</v>
      </c>
      <c r="P6" s="16" t="s">
        <v>129</v>
      </c>
      <c r="Q6" s="16" t="s">
        <v>129</v>
      </c>
      <c r="R6" s="16" t="s">
        <v>129</v>
      </c>
      <c r="S6" s="16" t="s">
        <v>129</v>
      </c>
      <c r="T6" s="16" t="s">
        <v>129</v>
      </c>
      <c r="U6" s="16" t="s">
        <v>129</v>
      </c>
    </row>
    <row r="7" spans="1:23" ht="24.75">
      <c r="A7" s="16" t="s">
        <v>3</v>
      </c>
      <c r="C7" s="16" t="s">
        <v>167</v>
      </c>
      <c r="E7" s="16" t="s">
        <v>168</v>
      </c>
      <c r="G7" s="16" t="s">
        <v>169</v>
      </c>
      <c r="I7" s="16" t="s">
        <v>110</v>
      </c>
      <c r="K7" s="16" t="s">
        <v>170</v>
      </c>
      <c r="M7" s="16" t="s">
        <v>167</v>
      </c>
      <c r="O7" s="16" t="s">
        <v>168</v>
      </c>
      <c r="Q7" s="16" t="s">
        <v>169</v>
      </c>
      <c r="S7" s="16" t="s">
        <v>110</v>
      </c>
      <c r="U7" s="16" t="s">
        <v>170</v>
      </c>
    </row>
    <row r="8" spans="1:23">
      <c r="A8" s="1" t="s">
        <v>16</v>
      </c>
      <c r="C8" s="7">
        <v>0</v>
      </c>
      <c r="D8" s="7"/>
      <c r="E8" s="7">
        <v>0</v>
      </c>
      <c r="F8" s="7"/>
      <c r="G8" s="7">
        <v>-818173681</v>
      </c>
      <c r="H8" s="7"/>
      <c r="I8" s="7">
        <f>C8+E8+G8</f>
        <v>-818173681</v>
      </c>
      <c r="J8" s="7"/>
      <c r="K8" s="9">
        <f>I8/$I$15</f>
        <v>0.93058654936046081</v>
      </c>
      <c r="L8" s="7"/>
      <c r="M8" s="7">
        <v>1054593601</v>
      </c>
      <c r="N8" s="7"/>
      <c r="O8" s="7">
        <v>0</v>
      </c>
      <c r="P8" s="7"/>
      <c r="Q8" s="7">
        <v>-818173681</v>
      </c>
      <c r="R8" s="7"/>
      <c r="S8" s="7">
        <f>M8+O8+Q8</f>
        <v>236419920</v>
      </c>
      <c r="T8" s="7"/>
      <c r="U8" s="9">
        <f>S8/$S$15</f>
        <v>9.3267740791903586E-3</v>
      </c>
      <c r="V8" s="4"/>
      <c r="W8" s="4"/>
    </row>
    <row r="9" spans="1:23">
      <c r="A9" s="1" t="s">
        <v>15</v>
      </c>
      <c r="C9" s="7">
        <v>0</v>
      </c>
      <c r="D9" s="7"/>
      <c r="E9" s="7">
        <v>0</v>
      </c>
      <c r="F9" s="7"/>
      <c r="G9" s="7">
        <v>-61028454</v>
      </c>
      <c r="H9" s="7"/>
      <c r="I9" s="7">
        <f t="shared" ref="I9:I13" si="0">C9+E9+G9</f>
        <v>-61028454</v>
      </c>
      <c r="J9" s="7"/>
      <c r="K9" s="9">
        <f t="shared" ref="K9:K14" si="1">I9/$I$15</f>
        <v>6.9413450639539229E-2</v>
      </c>
      <c r="L9" s="7"/>
      <c r="M9" s="7">
        <v>72374648</v>
      </c>
      <c r="N9" s="7"/>
      <c r="O9" s="7">
        <v>0</v>
      </c>
      <c r="P9" s="7"/>
      <c r="Q9" s="7">
        <v>-61028454</v>
      </c>
      <c r="R9" s="7"/>
      <c r="S9" s="7">
        <f t="shared" ref="S9:S13" si="2">M9+O9+Q9</f>
        <v>11346194</v>
      </c>
      <c r="T9" s="7"/>
      <c r="U9" s="9">
        <f t="shared" ref="U9:U14" si="3">S9/$S$15</f>
        <v>4.476077485207895E-4</v>
      </c>
      <c r="V9" s="4"/>
      <c r="W9" s="4"/>
    </row>
    <row r="10" spans="1:23">
      <c r="A10" s="1" t="s">
        <v>155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>C10+E10+G10</f>
        <v>0</v>
      </c>
      <c r="J10" s="7"/>
      <c r="K10" s="9">
        <f t="shared" si="1"/>
        <v>0</v>
      </c>
      <c r="L10" s="7"/>
      <c r="M10" s="7">
        <v>0</v>
      </c>
      <c r="N10" s="7"/>
      <c r="O10" s="7">
        <v>0</v>
      </c>
      <c r="P10" s="7"/>
      <c r="Q10" s="7">
        <v>131479099</v>
      </c>
      <c r="R10" s="7"/>
      <c r="S10" s="7">
        <f t="shared" si="2"/>
        <v>131479099</v>
      </c>
      <c r="T10" s="7"/>
      <c r="U10" s="9">
        <f t="shared" si="3"/>
        <v>5.1868550353477115E-3</v>
      </c>
      <c r="V10" s="4"/>
      <c r="W10" s="4"/>
    </row>
    <row r="11" spans="1:23">
      <c r="A11" s="1" t="s">
        <v>156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9">
        <f t="shared" si="1"/>
        <v>0</v>
      </c>
      <c r="L11" s="7"/>
      <c r="M11" s="7">
        <v>0</v>
      </c>
      <c r="N11" s="7"/>
      <c r="O11" s="7">
        <v>0</v>
      </c>
      <c r="P11" s="7"/>
      <c r="Q11" s="7">
        <v>4908096600</v>
      </c>
      <c r="R11" s="7"/>
      <c r="S11" s="7">
        <f t="shared" si="2"/>
        <v>4908096600</v>
      </c>
      <c r="T11" s="7"/>
      <c r="U11" s="9">
        <f t="shared" si="3"/>
        <v>0.19362458183321579</v>
      </c>
      <c r="V11" s="4"/>
      <c r="W11" s="4"/>
    </row>
    <row r="12" spans="1:23">
      <c r="A12" s="1" t="s">
        <v>157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9">
        <f t="shared" si="1"/>
        <v>0</v>
      </c>
      <c r="L12" s="7"/>
      <c r="M12" s="7">
        <v>0</v>
      </c>
      <c r="N12" s="7"/>
      <c r="O12" s="7">
        <v>0</v>
      </c>
      <c r="P12" s="7"/>
      <c r="Q12" s="7">
        <v>9039763718</v>
      </c>
      <c r="R12" s="7"/>
      <c r="S12" s="7">
        <f t="shared" si="2"/>
        <v>9039763718</v>
      </c>
      <c r="T12" s="7"/>
      <c r="U12" s="9">
        <f t="shared" si="3"/>
        <v>0.3566189935562446</v>
      </c>
      <c r="V12" s="4"/>
      <c r="W12" s="4"/>
    </row>
    <row r="13" spans="1:23">
      <c r="A13" s="1" t="s">
        <v>149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9">
        <f t="shared" si="1"/>
        <v>0</v>
      </c>
      <c r="L13" s="7"/>
      <c r="M13" s="7">
        <v>649716700</v>
      </c>
      <c r="N13" s="7"/>
      <c r="O13" s="7">
        <v>0</v>
      </c>
      <c r="P13" s="7"/>
      <c r="Q13" s="7">
        <v>9218752633</v>
      </c>
      <c r="R13" s="7"/>
      <c r="S13" s="7">
        <f t="shared" si="2"/>
        <v>9868469333</v>
      </c>
      <c r="T13" s="7"/>
      <c r="U13" s="9">
        <f t="shared" si="3"/>
        <v>0.38931145893421065</v>
      </c>
      <c r="V13" s="4"/>
      <c r="W13" s="4"/>
    </row>
    <row r="14" spans="1:23">
      <c r="A14" s="1" t="s">
        <v>158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>C14+E14+G14</f>
        <v>0</v>
      </c>
      <c r="J14" s="7"/>
      <c r="K14" s="9">
        <f t="shared" si="1"/>
        <v>0</v>
      </c>
      <c r="L14" s="7"/>
      <c r="M14" s="7">
        <v>0</v>
      </c>
      <c r="N14" s="7"/>
      <c r="O14" s="7">
        <v>0</v>
      </c>
      <c r="P14" s="7"/>
      <c r="Q14" s="7">
        <v>1152945213</v>
      </c>
      <c r="R14" s="7"/>
      <c r="S14" s="7">
        <f>M14+O14+Q14</f>
        <v>1152945213</v>
      </c>
      <c r="T14" s="7"/>
      <c r="U14" s="9">
        <f t="shared" si="3"/>
        <v>4.5483728813270077E-2</v>
      </c>
      <c r="V14" s="4"/>
      <c r="W14" s="4"/>
    </row>
    <row r="15" spans="1:23" ht="24.75" thickBot="1">
      <c r="C15" s="8">
        <f>SUM(C8:C14)</f>
        <v>0</v>
      </c>
      <c r="D15" s="7"/>
      <c r="E15" s="8">
        <f>SUM(E8:E14)</f>
        <v>0</v>
      </c>
      <c r="F15" s="7"/>
      <c r="G15" s="8">
        <f>SUM(G8:G14)</f>
        <v>-879202135</v>
      </c>
      <c r="H15" s="7"/>
      <c r="I15" s="8">
        <f>SUM(I8:I14)</f>
        <v>-879202135</v>
      </c>
      <c r="J15" s="7"/>
      <c r="K15" s="10">
        <f>SUM(K8:K14)</f>
        <v>1</v>
      </c>
      <c r="L15" s="7"/>
      <c r="M15" s="8">
        <f>SUM(M8:M14)</f>
        <v>1776684949</v>
      </c>
      <c r="N15" s="7"/>
      <c r="O15" s="8">
        <f>SUM(O8:O14)</f>
        <v>0</v>
      </c>
      <c r="P15" s="7"/>
      <c r="Q15" s="8">
        <f>SUM(Q8:Q14)</f>
        <v>23571835128</v>
      </c>
      <c r="R15" s="7"/>
      <c r="S15" s="8">
        <f>SUM(S8:S14)</f>
        <v>25348520077</v>
      </c>
      <c r="T15" s="7"/>
      <c r="U15" s="10">
        <f>SUM(U8:U14)</f>
        <v>1</v>
      </c>
      <c r="V15" s="4"/>
      <c r="W15" s="4"/>
    </row>
    <row r="16" spans="1:23" ht="24.75" thickTop="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4"/>
      <c r="W16" s="4"/>
    </row>
    <row r="17" spans="3:23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4"/>
      <c r="W17" s="4"/>
    </row>
    <row r="18" spans="3:23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4"/>
      <c r="W18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4"/>
  <sheetViews>
    <sheetView rightToLeft="1" topLeftCell="A28" workbookViewId="0">
      <selection activeCell="Q10" sqref="Q10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130</v>
      </c>
      <c r="C6" s="16" t="s">
        <v>128</v>
      </c>
      <c r="D6" s="16" t="s">
        <v>128</v>
      </c>
      <c r="E6" s="16" t="s">
        <v>128</v>
      </c>
      <c r="F6" s="16" t="s">
        <v>128</v>
      </c>
      <c r="G6" s="16" t="s">
        <v>128</v>
      </c>
      <c r="H6" s="16" t="s">
        <v>128</v>
      </c>
      <c r="I6" s="16" t="s">
        <v>128</v>
      </c>
      <c r="K6" s="16" t="s">
        <v>129</v>
      </c>
      <c r="L6" s="16" t="s">
        <v>129</v>
      </c>
      <c r="M6" s="16" t="s">
        <v>129</v>
      </c>
      <c r="N6" s="16" t="s">
        <v>129</v>
      </c>
      <c r="O6" s="16" t="s">
        <v>129</v>
      </c>
      <c r="P6" s="16" t="s">
        <v>129</v>
      </c>
      <c r="Q6" s="16" t="s">
        <v>129</v>
      </c>
    </row>
    <row r="7" spans="1:17" ht="24.75">
      <c r="A7" s="16" t="s">
        <v>130</v>
      </c>
      <c r="C7" s="16" t="s">
        <v>171</v>
      </c>
      <c r="E7" s="16" t="s">
        <v>168</v>
      </c>
      <c r="G7" s="16" t="s">
        <v>169</v>
      </c>
      <c r="I7" s="16" t="s">
        <v>172</v>
      </c>
      <c r="K7" s="16" t="s">
        <v>171</v>
      </c>
      <c r="M7" s="16" t="s">
        <v>168</v>
      </c>
      <c r="O7" s="16" t="s">
        <v>169</v>
      </c>
      <c r="Q7" s="16" t="s">
        <v>172</v>
      </c>
    </row>
    <row r="8" spans="1:17">
      <c r="A8" s="1" t="s">
        <v>58</v>
      </c>
      <c r="C8" s="7">
        <v>0</v>
      </c>
      <c r="D8" s="7"/>
      <c r="E8" s="7">
        <v>-2292046846</v>
      </c>
      <c r="F8" s="7"/>
      <c r="G8" s="7">
        <v>3798385823</v>
      </c>
      <c r="H8" s="7"/>
      <c r="I8" s="7">
        <f>C8+E8+G8</f>
        <v>1506338977</v>
      </c>
      <c r="J8" s="7"/>
      <c r="K8" s="7">
        <v>0</v>
      </c>
      <c r="L8" s="7"/>
      <c r="M8" s="7">
        <v>3089069258</v>
      </c>
      <c r="N8" s="7"/>
      <c r="O8" s="7">
        <v>5294451156</v>
      </c>
      <c r="P8" s="7"/>
      <c r="Q8" s="7">
        <f>O8+M8+K8</f>
        <v>8383520414</v>
      </c>
    </row>
    <row r="9" spans="1:17">
      <c r="A9" s="1" t="s">
        <v>55</v>
      </c>
      <c r="C9" s="7">
        <v>0</v>
      </c>
      <c r="D9" s="7"/>
      <c r="E9" s="7">
        <v>0</v>
      </c>
      <c r="F9" s="7"/>
      <c r="G9" s="7">
        <v>4360821597</v>
      </c>
      <c r="H9" s="7"/>
      <c r="I9" s="7">
        <f t="shared" ref="I9:I41" si="0">C9+E9+G9</f>
        <v>4360821597</v>
      </c>
      <c r="J9" s="7"/>
      <c r="K9" s="7">
        <v>0</v>
      </c>
      <c r="L9" s="7"/>
      <c r="M9" s="7">
        <v>0</v>
      </c>
      <c r="N9" s="7"/>
      <c r="O9" s="7">
        <v>5774163947</v>
      </c>
      <c r="P9" s="7"/>
      <c r="Q9" s="7">
        <f t="shared" ref="Q9:Q42" si="1">O9+M9+K9</f>
        <v>5774163947</v>
      </c>
    </row>
    <row r="10" spans="1:17">
      <c r="A10" s="1" t="s">
        <v>62</v>
      </c>
      <c r="C10" s="7">
        <v>0</v>
      </c>
      <c r="D10" s="7"/>
      <c r="E10" s="7">
        <v>-4482076745</v>
      </c>
      <c r="F10" s="7"/>
      <c r="G10" s="7">
        <v>15643793606</v>
      </c>
      <c r="H10" s="7"/>
      <c r="I10" s="7">
        <f t="shared" si="0"/>
        <v>11161716861</v>
      </c>
      <c r="J10" s="7"/>
      <c r="K10" s="7">
        <v>0</v>
      </c>
      <c r="L10" s="7"/>
      <c r="M10" s="7">
        <v>4679598961</v>
      </c>
      <c r="N10" s="7"/>
      <c r="O10" s="7">
        <v>22718342317</v>
      </c>
      <c r="P10" s="7"/>
      <c r="Q10" s="7">
        <f t="shared" si="1"/>
        <v>27397941278</v>
      </c>
    </row>
    <row r="11" spans="1:17">
      <c r="A11" s="1" t="s">
        <v>52</v>
      </c>
      <c r="C11" s="7">
        <v>0</v>
      </c>
      <c r="D11" s="7"/>
      <c r="E11" s="7">
        <v>2657634047</v>
      </c>
      <c r="F11" s="7"/>
      <c r="G11" s="7">
        <v>4468494680</v>
      </c>
      <c r="H11" s="7"/>
      <c r="I11" s="7">
        <f t="shared" si="0"/>
        <v>7126128727</v>
      </c>
      <c r="J11" s="7"/>
      <c r="K11" s="7">
        <v>0</v>
      </c>
      <c r="L11" s="7"/>
      <c r="M11" s="7">
        <v>22246315739</v>
      </c>
      <c r="N11" s="7"/>
      <c r="O11" s="7">
        <v>11824175805</v>
      </c>
      <c r="P11" s="7"/>
      <c r="Q11" s="7">
        <f t="shared" si="1"/>
        <v>34070491544</v>
      </c>
    </row>
    <row r="12" spans="1:17">
      <c r="A12" s="1" t="s">
        <v>64</v>
      </c>
      <c r="C12" s="7">
        <v>0</v>
      </c>
      <c r="D12" s="7"/>
      <c r="E12" s="7">
        <v>0</v>
      </c>
      <c r="F12" s="7"/>
      <c r="G12" s="7">
        <v>6339934070</v>
      </c>
      <c r="H12" s="7"/>
      <c r="I12" s="7">
        <f t="shared" si="0"/>
        <v>6339934070</v>
      </c>
      <c r="J12" s="7"/>
      <c r="K12" s="7">
        <v>0</v>
      </c>
      <c r="L12" s="7"/>
      <c r="M12" s="7">
        <v>0</v>
      </c>
      <c r="N12" s="7"/>
      <c r="O12" s="7">
        <v>8720281380</v>
      </c>
      <c r="P12" s="7"/>
      <c r="Q12" s="7">
        <f t="shared" si="1"/>
        <v>8720281380</v>
      </c>
    </row>
    <row r="13" spans="1:17">
      <c r="A13" s="1" t="s">
        <v>159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1215994563</v>
      </c>
      <c r="P13" s="7"/>
      <c r="Q13" s="7">
        <f t="shared" si="1"/>
        <v>1215994563</v>
      </c>
    </row>
    <row r="14" spans="1:17">
      <c r="A14" s="1" t="s">
        <v>86</v>
      </c>
      <c r="C14" s="7">
        <v>0</v>
      </c>
      <c r="D14" s="7"/>
      <c r="E14" s="7">
        <v>620570759</v>
      </c>
      <c r="F14" s="7"/>
      <c r="G14" s="7">
        <v>0</v>
      </c>
      <c r="H14" s="7"/>
      <c r="I14" s="7">
        <f t="shared" si="0"/>
        <v>620570759</v>
      </c>
      <c r="J14" s="7"/>
      <c r="K14" s="7">
        <v>0</v>
      </c>
      <c r="L14" s="7"/>
      <c r="M14" s="7">
        <v>620570759</v>
      </c>
      <c r="N14" s="7"/>
      <c r="O14" s="7">
        <v>-2947581595</v>
      </c>
      <c r="P14" s="7"/>
      <c r="Q14" s="7">
        <f t="shared" si="1"/>
        <v>-2327010836</v>
      </c>
    </row>
    <row r="15" spans="1:17">
      <c r="A15" s="1" t="s">
        <v>160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3702677773</v>
      </c>
      <c r="P15" s="7"/>
      <c r="Q15" s="7">
        <f t="shared" si="1"/>
        <v>3702677773</v>
      </c>
    </row>
    <row r="16" spans="1:17">
      <c r="A16" s="1" t="s">
        <v>33</v>
      </c>
      <c r="C16" s="7">
        <v>0</v>
      </c>
      <c r="D16" s="7"/>
      <c r="E16" s="7">
        <v>4636085845</v>
      </c>
      <c r="F16" s="7"/>
      <c r="G16" s="7">
        <v>0</v>
      </c>
      <c r="H16" s="7"/>
      <c r="I16" s="7">
        <f t="shared" si="0"/>
        <v>4636085845</v>
      </c>
      <c r="J16" s="7"/>
      <c r="K16" s="7">
        <v>0</v>
      </c>
      <c r="L16" s="7"/>
      <c r="M16" s="7">
        <v>6366299020</v>
      </c>
      <c r="N16" s="7"/>
      <c r="O16" s="7">
        <v>-101730039</v>
      </c>
      <c r="P16" s="7"/>
      <c r="Q16" s="7">
        <f t="shared" si="1"/>
        <v>6264568981</v>
      </c>
    </row>
    <row r="17" spans="1:17">
      <c r="A17" s="1" t="s">
        <v>72</v>
      </c>
      <c r="C17" s="7">
        <v>1979077878</v>
      </c>
      <c r="D17" s="7"/>
      <c r="E17" s="7">
        <v>-3012786121</v>
      </c>
      <c r="F17" s="7"/>
      <c r="G17" s="7">
        <v>0</v>
      </c>
      <c r="H17" s="7"/>
      <c r="I17" s="7">
        <f t="shared" si="0"/>
        <v>-1033708243</v>
      </c>
      <c r="J17" s="7"/>
      <c r="K17" s="7">
        <v>12842290825</v>
      </c>
      <c r="L17" s="7"/>
      <c r="M17" s="7">
        <v>-8801224643</v>
      </c>
      <c r="N17" s="7"/>
      <c r="O17" s="7">
        <v>484278030</v>
      </c>
      <c r="P17" s="7"/>
      <c r="Q17" s="7">
        <f t="shared" si="1"/>
        <v>4525344212</v>
      </c>
    </row>
    <row r="18" spans="1:17">
      <c r="A18" s="1" t="s">
        <v>66</v>
      </c>
      <c r="C18" s="7">
        <v>0</v>
      </c>
      <c r="D18" s="7"/>
      <c r="E18" s="7">
        <v>-3771563175</v>
      </c>
      <c r="F18" s="7"/>
      <c r="G18" s="7">
        <v>0</v>
      </c>
      <c r="H18" s="7"/>
      <c r="I18" s="7">
        <f t="shared" si="0"/>
        <v>-3771563175</v>
      </c>
      <c r="J18" s="7"/>
      <c r="K18" s="7">
        <v>0</v>
      </c>
      <c r="L18" s="7"/>
      <c r="M18" s="7">
        <v>4523933991</v>
      </c>
      <c r="N18" s="7"/>
      <c r="O18" s="7">
        <v>6164219767</v>
      </c>
      <c r="P18" s="7"/>
      <c r="Q18" s="7">
        <f t="shared" si="1"/>
        <v>10688153758</v>
      </c>
    </row>
    <row r="19" spans="1:17">
      <c r="A19" s="1" t="s">
        <v>138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37828264</v>
      </c>
      <c r="L19" s="7"/>
      <c r="M19" s="7">
        <v>0</v>
      </c>
      <c r="N19" s="7"/>
      <c r="O19" s="7">
        <v>94448682</v>
      </c>
      <c r="P19" s="7"/>
      <c r="Q19" s="7">
        <f t="shared" si="1"/>
        <v>132276946</v>
      </c>
    </row>
    <row r="20" spans="1:17">
      <c r="A20" s="1" t="s">
        <v>161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2223818863</v>
      </c>
      <c r="P20" s="7"/>
      <c r="Q20" s="7">
        <f t="shared" si="1"/>
        <v>2223818863</v>
      </c>
    </row>
    <row r="21" spans="1:17">
      <c r="A21" s="1" t="s">
        <v>140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453867290</v>
      </c>
      <c r="L21" s="7"/>
      <c r="M21" s="7">
        <v>0</v>
      </c>
      <c r="N21" s="7"/>
      <c r="O21" s="7">
        <v>-516967705</v>
      </c>
      <c r="P21" s="7"/>
      <c r="Q21" s="7">
        <f t="shared" si="1"/>
        <v>-63100415</v>
      </c>
    </row>
    <row r="22" spans="1:17">
      <c r="A22" s="1" t="s">
        <v>162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50027936</v>
      </c>
      <c r="P22" s="7"/>
      <c r="Q22" s="7">
        <f t="shared" si="1"/>
        <v>50027936</v>
      </c>
    </row>
    <row r="23" spans="1:17">
      <c r="A23" s="1" t="s">
        <v>42</v>
      </c>
      <c r="C23" s="7">
        <v>0</v>
      </c>
      <c r="D23" s="7"/>
      <c r="E23" s="7">
        <v>1433060</v>
      </c>
      <c r="F23" s="7"/>
      <c r="G23" s="7">
        <v>0</v>
      </c>
      <c r="H23" s="7"/>
      <c r="I23" s="7">
        <f t="shared" si="0"/>
        <v>1433060</v>
      </c>
      <c r="J23" s="7"/>
      <c r="K23" s="7">
        <v>0</v>
      </c>
      <c r="L23" s="7"/>
      <c r="M23" s="7">
        <v>1600657</v>
      </c>
      <c r="N23" s="7"/>
      <c r="O23" s="7">
        <v>544655612</v>
      </c>
      <c r="P23" s="7"/>
      <c r="Q23" s="7">
        <f t="shared" si="1"/>
        <v>546256269</v>
      </c>
    </row>
    <row r="24" spans="1:17">
      <c r="A24" s="1" t="s">
        <v>30</v>
      </c>
      <c r="C24" s="7">
        <v>0</v>
      </c>
      <c r="D24" s="7"/>
      <c r="E24" s="7">
        <v>1503507</v>
      </c>
      <c r="F24" s="7"/>
      <c r="G24" s="7">
        <v>0</v>
      </c>
      <c r="H24" s="7"/>
      <c r="I24" s="7">
        <f t="shared" si="0"/>
        <v>1503507</v>
      </c>
      <c r="J24" s="7"/>
      <c r="K24" s="7">
        <v>0</v>
      </c>
      <c r="L24" s="7"/>
      <c r="M24" s="7">
        <v>6870843</v>
      </c>
      <c r="N24" s="7"/>
      <c r="O24" s="7">
        <v>1488635143</v>
      </c>
      <c r="P24" s="7"/>
      <c r="Q24" s="7">
        <f t="shared" si="1"/>
        <v>1495505986</v>
      </c>
    </row>
    <row r="25" spans="1:17">
      <c r="A25" s="1" t="s">
        <v>163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1343852</v>
      </c>
      <c r="P25" s="7"/>
      <c r="Q25" s="7">
        <f t="shared" si="1"/>
        <v>1343852</v>
      </c>
    </row>
    <row r="26" spans="1:17">
      <c r="A26" s="1" t="s">
        <v>164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1071616638</v>
      </c>
      <c r="P26" s="7"/>
      <c r="Q26" s="7">
        <f t="shared" si="1"/>
        <v>1071616638</v>
      </c>
    </row>
    <row r="27" spans="1:17">
      <c r="A27" s="1" t="s">
        <v>69</v>
      </c>
      <c r="C27" s="7">
        <v>0</v>
      </c>
      <c r="D27" s="7"/>
      <c r="E27" s="7">
        <v>240758755</v>
      </c>
      <c r="F27" s="7"/>
      <c r="G27" s="7">
        <v>0</v>
      </c>
      <c r="H27" s="7"/>
      <c r="I27" s="7">
        <f t="shared" si="0"/>
        <v>240758755</v>
      </c>
      <c r="J27" s="7"/>
      <c r="K27" s="7">
        <v>0</v>
      </c>
      <c r="L27" s="7"/>
      <c r="M27" s="7">
        <v>1450937290</v>
      </c>
      <c r="N27" s="7"/>
      <c r="O27" s="7">
        <v>859855086</v>
      </c>
      <c r="P27" s="7"/>
      <c r="Q27" s="7">
        <f t="shared" si="1"/>
        <v>2310792376</v>
      </c>
    </row>
    <row r="28" spans="1:17">
      <c r="A28" s="1" t="s">
        <v>135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3820286</v>
      </c>
      <c r="L28" s="7"/>
      <c r="M28" s="7">
        <v>0</v>
      </c>
      <c r="N28" s="7"/>
      <c r="O28" s="7">
        <v>108667063</v>
      </c>
      <c r="P28" s="7"/>
      <c r="Q28" s="7">
        <f t="shared" si="1"/>
        <v>112487349</v>
      </c>
    </row>
    <row r="29" spans="1:17">
      <c r="A29" s="1" t="s">
        <v>165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v>1583516937</v>
      </c>
      <c r="P29" s="7"/>
      <c r="Q29" s="7">
        <f t="shared" si="1"/>
        <v>1583516937</v>
      </c>
    </row>
    <row r="30" spans="1:17">
      <c r="A30" s="1" t="s">
        <v>45</v>
      </c>
      <c r="C30" s="7">
        <v>0</v>
      </c>
      <c r="D30" s="7"/>
      <c r="E30" s="7">
        <v>72340886</v>
      </c>
      <c r="F30" s="7"/>
      <c r="G30" s="7">
        <v>0</v>
      </c>
      <c r="H30" s="7"/>
      <c r="I30" s="7">
        <f t="shared" si="0"/>
        <v>72340886</v>
      </c>
      <c r="J30" s="7"/>
      <c r="K30" s="7">
        <v>0</v>
      </c>
      <c r="L30" s="7"/>
      <c r="M30" s="7">
        <v>312981261</v>
      </c>
      <c r="N30" s="7"/>
      <c r="O30" s="7">
        <v>5113278059</v>
      </c>
      <c r="P30" s="7"/>
      <c r="Q30" s="7">
        <f t="shared" si="1"/>
        <v>5426259320</v>
      </c>
    </row>
    <row r="31" spans="1:17">
      <c r="A31" s="1" t="s">
        <v>166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27885180</v>
      </c>
      <c r="P31" s="7"/>
      <c r="Q31" s="7">
        <f t="shared" si="1"/>
        <v>27885180</v>
      </c>
    </row>
    <row r="32" spans="1:17">
      <c r="A32" s="1" t="s">
        <v>26</v>
      </c>
      <c r="C32" s="7">
        <v>0</v>
      </c>
      <c r="D32" s="7"/>
      <c r="E32" s="7">
        <v>343757083</v>
      </c>
      <c r="F32" s="7"/>
      <c r="G32" s="7">
        <v>0</v>
      </c>
      <c r="H32" s="7"/>
      <c r="I32" s="7">
        <f t="shared" si="0"/>
        <v>343757083</v>
      </c>
      <c r="J32" s="7"/>
      <c r="K32" s="7">
        <v>0</v>
      </c>
      <c r="L32" s="7"/>
      <c r="M32" s="7">
        <v>343757081</v>
      </c>
      <c r="N32" s="7"/>
      <c r="O32" s="7">
        <v>1590978387</v>
      </c>
      <c r="P32" s="7"/>
      <c r="Q32" s="7">
        <f t="shared" si="1"/>
        <v>1934735468</v>
      </c>
    </row>
    <row r="33" spans="1:17">
      <c r="A33" s="1" t="s">
        <v>77</v>
      </c>
      <c r="C33" s="7">
        <v>86648838</v>
      </c>
      <c r="D33" s="7"/>
      <c r="E33" s="7">
        <v>-135694035</v>
      </c>
      <c r="F33" s="7"/>
      <c r="G33" s="7">
        <v>0</v>
      </c>
      <c r="H33" s="7"/>
      <c r="I33" s="7">
        <f t="shared" si="0"/>
        <v>-49045197</v>
      </c>
      <c r="J33" s="7"/>
      <c r="K33" s="7">
        <v>86648838</v>
      </c>
      <c r="L33" s="7"/>
      <c r="M33" s="7">
        <v>-135694035</v>
      </c>
      <c r="N33" s="7"/>
      <c r="O33" s="7">
        <v>0</v>
      </c>
      <c r="P33" s="7"/>
      <c r="Q33" s="7">
        <f t="shared" si="1"/>
        <v>-49045197</v>
      </c>
    </row>
    <row r="34" spans="1:17">
      <c r="A34" s="1" t="s">
        <v>83</v>
      </c>
      <c r="C34" s="7">
        <v>927197895</v>
      </c>
      <c r="D34" s="7"/>
      <c r="E34" s="7">
        <v>-2580429998</v>
      </c>
      <c r="F34" s="7"/>
      <c r="G34" s="7">
        <v>0</v>
      </c>
      <c r="H34" s="7"/>
      <c r="I34" s="7">
        <f t="shared" si="0"/>
        <v>-1653232103</v>
      </c>
      <c r="J34" s="7"/>
      <c r="K34" s="7">
        <v>927197895</v>
      </c>
      <c r="L34" s="7"/>
      <c r="M34" s="7">
        <v>-2580429998</v>
      </c>
      <c r="N34" s="7"/>
      <c r="O34" s="7">
        <v>0</v>
      </c>
      <c r="P34" s="7"/>
      <c r="Q34" s="7">
        <f t="shared" si="1"/>
        <v>-1653232103</v>
      </c>
    </row>
    <row r="35" spans="1:17">
      <c r="A35" s="1" t="s">
        <v>80</v>
      </c>
      <c r="C35" s="7">
        <v>772921482</v>
      </c>
      <c r="D35" s="7"/>
      <c r="E35" s="7">
        <v>-2594923323</v>
      </c>
      <c r="F35" s="7"/>
      <c r="G35" s="7">
        <v>0</v>
      </c>
      <c r="H35" s="7"/>
      <c r="I35" s="7">
        <f t="shared" si="0"/>
        <v>-1822001841</v>
      </c>
      <c r="J35" s="7"/>
      <c r="K35" s="7">
        <v>772921482</v>
      </c>
      <c r="L35" s="7"/>
      <c r="M35" s="7">
        <v>-2594923323</v>
      </c>
      <c r="N35" s="7"/>
      <c r="O35" s="7">
        <v>0</v>
      </c>
      <c r="P35" s="7"/>
      <c r="Q35" s="7">
        <f t="shared" si="1"/>
        <v>-1822001841</v>
      </c>
    </row>
    <row r="36" spans="1:17">
      <c r="A36" s="1" t="s">
        <v>73</v>
      </c>
      <c r="C36" s="7">
        <v>0</v>
      </c>
      <c r="D36" s="7"/>
      <c r="E36" s="7">
        <v>-546747685</v>
      </c>
      <c r="F36" s="7"/>
      <c r="G36" s="7">
        <v>0</v>
      </c>
      <c r="H36" s="7"/>
      <c r="I36" s="7">
        <f t="shared" si="0"/>
        <v>-546747685</v>
      </c>
      <c r="J36" s="7"/>
      <c r="K36" s="7">
        <v>0</v>
      </c>
      <c r="L36" s="7"/>
      <c r="M36" s="7">
        <v>-546747685</v>
      </c>
      <c r="N36" s="7"/>
      <c r="O36" s="7">
        <v>0</v>
      </c>
      <c r="P36" s="7"/>
      <c r="Q36" s="7">
        <f t="shared" si="1"/>
        <v>-546747685</v>
      </c>
    </row>
    <row r="37" spans="1:17">
      <c r="A37" s="1" t="s">
        <v>74</v>
      </c>
      <c r="C37" s="7">
        <v>0</v>
      </c>
      <c r="D37" s="7"/>
      <c r="E37" s="7">
        <v>-5749827381</v>
      </c>
      <c r="F37" s="7"/>
      <c r="G37" s="7">
        <v>0</v>
      </c>
      <c r="H37" s="7"/>
      <c r="I37" s="7">
        <f t="shared" si="0"/>
        <v>-5749827381</v>
      </c>
      <c r="J37" s="7"/>
      <c r="K37" s="7">
        <v>0</v>
      </c>
      <c r="L37" s="7"/>
      <c r="M37" s="7">
        <v>-5749827381</v>
      </c>
      <c r="N37" s="7"/>
      <c r="O37" s="7">
        <v>0</v>
      </c>
      <c r="P37" s="7"/>
      <c r="Q37" s="7">
        <f t="shared" si="1"/>
        <v>-5749827381</v>
      </c>
    </row>
    <row r="38" spans="1:17">
      <c r="A38" s="1" t="s">
        <v>61</v>
      </c>
      <c r="C38" s="7">
        <v>0</v>
      </c>
      <c r="D38" s="7"/>
      <c r="E38" s="7">
        <v>306724396</v>
      </c>
      <c r="F38" s="7"/>
      <c r="G38" s="7">
        <v>0</v>
      </c>
      <c r="H38" s="7"/>
      <c r="I38" s="7">
        <f t="shared" si="0"/>
        <v>306724396</v>
      </c>
      <c r="J38" s="7"/>
      <c r="K38" s="7">
        <v>0</v>
      </c>
      <c r="L38" s="7"/>
      <c r="M38" s="7">
        <v>1166568521</v>
      </c>
      <c r="N38" s="7"/>
      <c r="O38" s="7">
        <v>0</v>
      </c>
      <c r="P38" s="7"/>
      <c r="Q38" s="7">
        <f t="shared" si="1"/>
        <v>1166568521</v>
      </c>
    </row>
    <row r="39" spans="1:17">
      <c r="A39" s="1" t="s">
        <v>39</v>
      </c>
      <c r="C39" s="7">
        <v>0</v>
      </c>
      <c r="D39" s="7"/>
      <c r="E39" s="7">
        <v>449319</v>
      </c>
      <c r="F39" s="7"/>
      <c r="G39" s="7">
        <v>0</v>
      </c>
      <c r="H39" s="7"/>
      <c r="I39" s="7">
        <f t="shared" si="0"/>
        <v>449319</v>
      </c>
      <c r="J39" s="7"/>
      <c r="K39" s="7">
        <v>0</v>
      </c>
      <c r="L39" s="7"/>
      <c r="M39" s="7">
        <v>2643841</v>
      </c>
      <c r="N39" s="7"/>
      <c r="O39" s="7">
        <v>0</v>
      </c>
      <c r="P39" s="7"/>
      <c r="Q39" s="7">
        <f t="shared" si="1"/>
        <v>2643841</v>
      </c>
    </row>
    <row r="40" spans="1:17">
      <c r="A40" s="1" t="s">
        <v>36</v>
      </c>
      <c r="C40" s="7">
        <v>0</v>
      </c>
      <c r="D40" s="7"/>
      <c r="E40" s="7">
        <v>237817</v>
      </c>
      <c r="F40" s="7"/>
      <c r="G40" s="7">
        <v>0</v>
      </c>
      <c r="H40" s="7"/>
      <c r="I40" s="7">
        <f t="shared" si="0"/>
        <v>237817</v>
      </c>
      <c r="J40" s="7"/>
      <c r="K40" s="7">
        <v>0</v>
      </c>
      <c r="L40" s="7"/>
      <c r="M40" s="7">
        <v>1301064</v>
      </c>
      <c r="N40" s="7"/>
      <c r="O40" s="7">
        <v>0</v>
      </c>
      <c r="P40" s="7"/>
      <c r="Q40" s="7">
        <f t="shared" si="1"/>
        <v>1301064</v>
      </c>
    </row>
    <row r="41" spans="1:17">
      <c r="A41" s="1" t="s">
        <v>46</v>
      </c>
      <c r="C41" s="7">
        <v>0</v>
      </c>
      <c r="D41" s="7"/>
      <c r="E41" s="7">
        <v>172141785</v>
      </c>
      <c r="F41" s="7"/>
      <c r="G41" s="7">
        <v>0</v>
      </c>
      <c r="H41" s="7"/>
      <c r="I41" s="7">
        <f t="shared" si="0"/>
        <v>172141785</v>
      </c>
      <c r="J41" s="7"/>
      <c r="K41" s="7">
        <v>0</v>
      </c>
      <c r="L41" s="7"/>
      <c r="M41" s="7">
        <v>852706413</v>
      </c>
      <c r="N41" s="7"/>
      <c r="O41" s="7">
        <v>0</v>
      </c>
      <c r="P41" s="7"/>
      <c r="Q41" s="7">
        <f t="shared" si="1"/>
        <v>852706413</v>
      </c>
    </row>
    <row r="42" spans="1:17">
      <c r="A42" s="1" t="s">
        <v>49</v>
      </c>
      <c r="C42" s="7">
        <v>0</v>
      </c>
      <c r="D42" s="7"/>
      <c r="E42" s="7">
        <v>372712</v>
      </c>
      <c r="F42" s="7"/>
      <c r="G42" s="7">
        <v>0</v>
      </c>
      <c r="H42" s="7"/>
      <c r="I42" s="7">
        <f>C42+E42+G42</f>
        <v>372712</v>
      </c>
      <c r="J42" s="7"/>
      <c r="K42" s="7">
        <v>0</v>
      </c>
      <c r="L42" s="7"/>
      <c r="M42" s="7">
        <v>1871540</v>
      </c>
      <c r="N42" s="7"/>
      <c r="O42" s="7">
        <v>0</v>
      </c>
      <c r="P42" s="7"/>
      <c r="Q42" s="7">
        <f t="shared" si="1"/>
        <v>1871540</v>
      </c>
    </row>
    <row r="43" spans="1:17" ht="24.75" thickBot="1">
      <c r="C43" s="8">
        <f>SUM(C8:C42)</f>
        <v>3765846093</v>
      </c>
      <c r="D43" s="7"/>
      <c r="E43" s="8">
        <f>SUM(E8:E42)</f>
        <v>-16112085338</v>
      </c>
      <c r="F43" s="7"/>
      <c r="G43" s="8">
        <f>SUM(G8:G42)</f>
        <v>34611429776</v>
      </c>
      <c r="H43" s="7"/>
      <c r="I43" s="8">
        <f>SUM(I8:I42)</f>
        <v>22265190531</v>
      </c>
      <c r="J43" s="7"/>
      <c r="K43" s="8">
        <f>SUM(K8:K42)</f>
        <v>15124574880</v>
      </c>
      <c r="L43" s="7"/>
      <c r="M43" s="8">
        <f>SUM(M8:M42)</f>
        <v>25258179174</v>
      </c>
      <c r="N43" s="7"/>
      <c r="O43" s="8">
        <f>SUM(O8:O42)</f>
        <v>77091032837</v>
      </c>
      <c r="P43" s="7"/>
      <c r="Q43" s="8">
        <f>SUM(Q8:Q42)</f>
        <v>117473786891</v>
      </c>
    </row>
    <row r="44" spans="1:17" ht="24.75" thickTop="1">
      <c r="C44" s="14"/>
      <c r="E44" s="14"/>
      <c r="G44" s="14"/>
      <c r="K44" s="14"/>
      <c r="M44" s="14"/>
      <c r="O44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E9" sqref="E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173</v>
      </c>
      <c r="B6" s="16" t="s">
        <v>173</v>
      </c>
      <c r="C6" s="16" t="s">
        <v>173</v>
      </c>
      <c r="E6" s="16" t="s">
        <v>128</v>
      </c>
      <c r="F6" s="16" t="s">
        <v>128</v>
      </c>
      <c r="G6" s="16" t="s">
        <v>128</v>
      </c>
      <c r="I6" s="16" t="s">
        <v>129</v>
      </c>
      <c r="J6" s="16" t="s">
        <v>129</v>
      </c>
      <c r="K6" s="16" t="s">
        <v>129</v>
      </c>
    </row>
    <row r="7" spans="1:11" ht="24.75">
      <c r="A7" s="16" t="s">
        <v>174</v>
      </c>
      <c r="C7" s="16" t="s">
        <v>107</v>
      </c>
      <c r="E7" s="16" t="s">
        <v>175</v>
      </c>
      <c r="G7" s="16" t="s">
        <v>176</v>
      </c>
      <c r="I7" s="16" t="s">
        <v>175</v>
      </c>
      <c r="K7" s="16" t="s">
        <v>176</v>
      </c>
    </row>
    <row r="8" spans="1:11">
      <c r="A8" s="1" t="s">
        <v>113</v>
      </c>
      <c r="C8" s="4" t="s">
        <v>114</v>
      </c>
      <c r="E8" s="6">
        <v>3923105</v>
      </c>
      <c r="F8" s="4"/>
      <c r="G8" s="9">
        <f>E8/$E$11</f>
        <v>0.51516146721622758</v>
      </c>
      <c r="H8" s="4"/>
      <c r="I8" s="6">
        <v>4057881</v>
      </c>
      <c r="J8" s="4"/>
      <c r="K8" s="9">
        <f>I8/$I$11</f>
        <v>7.1759151682216124E-2</v>
      </c>
    </row>
    <row r="9" spans="1:11">
      <c r="A9" s="1" t="s">
        <v>120</v>
      </c>
      <c r="C9" s="4" t="s">
        <v>121</v>
      </c>
      <c r="E9" s="6">
        <v>3654027</v>
      </c>
      <c r="F9" s="4"/>
      <c r="G9" s="9">
        <f t="shared" ref="G9:G10" si="0">E9/$E$11</f>
        <v>0.47982756275136923</v>
      </c>
      <c r="H9" s="4"/>
      <c r="I9" s="6">
        <v>52325386</v>
      </c>
      <c r="J9" s="4"/>
      <c r="K9" s="9">
        <f t="shared" ref="K9:K10" si="1">I9/$I$11</f>
        <v>0.92531676281401742</v>
      </c>
    </row>
    <row r="10" spans="1:11">
      <c r="A10" s="1" t="s">
        <v>123</v>
      </c>
      <c r="C10" s="4" t="s">
        <v>124</v>
      </c>
      <c r="E10" s="6">
        <v>38160</v>
      </c>
      <c r="F10" s="4"/>
      <c r="G10" s="9">
        <f t="shared" si="0"/>
        <v>5.0109700324032225E-3</v>
      </c>
      <c r="H10" s="4"/>
      <c r="I10" s="6">
        <v>165353</v>
      </c>
      <c r="J10" s="4"/>
      <c r="K10" s="9">
        <f t="shared" si="1"/>
        <v>2.9240855037664932E-3</v>
      </c>
    </row>
    <row r="11" spans="1:11" ht="24.75" thickBot="1">
      <c r="E11" s="11">
        <f>SUM(E8:E10)</f>
        <v>7615292</v>
      </c>
      <c r="F11" s="4"/>
      <c r="G11" s="10">
        <f>SUM(G8:G10)</f>
        <v>1</v>
      </c>
      <c r="H11" s="4"/>
      <c r="I11" s="11">
        <f>SUM(I8:I10)</f>
        <v>56548620</v>
      </c>
      <c r="J11" s="4"/>
      <c r="K11" s="10">
        <f>SUM(K8:K10)</f>
        <v>1</v>
      </c>
    </row>
    <row r="12" spans="1:11" ht="24.75" thickTop="1"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8" sqref="E8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126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128</v>
      </c>
      <c r="D5" s="2"/>
      <c r="E5" s="2" t="s">
        <v>185</v>
      </c>
    </row>
    <row r="6" spans="1:5" ht="24.75">
      <c r="A6" s="15" t="s">
        <v>177</v>
      </c>
      <c r="C6" s="16"/>
      <c r="D6" s="2"/>
      <c r="E6" s="5" t="s">
        <v>186</v>
      </c>
    </row>
    <row r="7" spans="1:5" ht="24.75">
      <c r="A7" s="16" t="s">
        <v>177</v>
      </c>
      <c r="C7" s="16" t="s">
        <v>110</v>
      </c>
      <c r="E7" s="16" t="s">
        <v>110</v>
      </c>
    </row>
    <row r="8" spans="1:5">
      <c r="A8" s="1" t="s">
        <v>178</v>
      </c>
      <c r="C8" s="6">
        <v>0</v>
      </c>
      <c r="D8" s="4"/>
      <c r="E8" s="6">
        <v>4838226</v>
      </c>
    </row>
    <row r="9" spans="1:5" ht="24.75" thickBot="1">
      <c r="A9" s="1" t="s">
        <v>136</v>
      </c>
      <c r="C9" s="11">
        <v>0</v>
      </c>
      <c r="D9" s="4"/>
      <c r="E9" s="11">
        <v>4838226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4"/>
  <sheetViews>
    <sheetView rightToLeft="1" tabSelected="1" workbookViewId="0">
      <selection activeCell="M14" sqref="M14"/>
    </sheetView>
  </sheetViews>
  <sheetFormatPr defaultRowHeight="24"/>
  <cols>
    <col min="1" max="1" width="24.5703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6.5703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6.5703125" style="1" bestFit="1" customWidth="1"/>
    <col min="18" max="18" width="1" style="1" customWidth="1"/>
    <col min="19" max="19" width="12.57031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182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6">
        <v>91983</v>
      </c>
      <c r="D9" s="4"/>
      <c r="E9" s="7">
        <v>794124099</v>
      </c>
      <c r="F9" s="7"/>
      <c r="G9" s="7">
        <v>1357820162.0775001</v>
      </c>
      <c r="H9" s="7"/>
      <c r="I9" s="7">
        <v>0</v>
      </c>
      <c r="J9" s="7"/>
      <c r="K9" s="7">
        <v>0</v>
      </c>
      <c r="L9" s="7"/>
      <c r="M9" s="7">
        <v>-91983</v>
      </c>
      <c r="N9" s="7"/>
      <c r="O9" s="7">
        <v>1379764735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X9" s="7"/>
      <c r="Y9" s="9">
        <v>0</v>
      </c>
    </row>
    <row r="10" spans="1:25">
      <c r="A10" s="1" t="s">
        <v>16</v>
      </c>
      <c r="C10" s="6">
        <v>2278729</v>
      </c>
      <c r="D10" s="4"/>
      <c r="E10" s="7">
        <v>9679486062</v>
      </c>
      <c r="F10" s="7"/>
      <c r="G10" s="7">
        <v>15629676880.905001</v>
      </c>
      <c r="H10" s="7"/>
      <c r="I10" s="7">
        <v>0</v>
      </c>
      <c r="J10" s="7"/>
      <c r="K10" s="7">
        <v>0</v>
      </c>
      <c r="L10" s="7"/>
      <c r="M10" s="7">
        <v>-2278729</v>
      </c>
      <c r="N10" s="7"/>
      <c r="O10" s="7">
        <v>15303906146</v>
      </c>
      <c r="P10" s="7"/>
      <c r="Q10" s="7">
        <v>0</v>
      </c>
      <c r="R10" s="7"/>
      <c r="S10" s="7">
        <v>0</v>
      </c>
      <c r="T10" s="7"/>
      <c r="U10" s="7">
        <v>0</v>
      </c>
      <c r="V10" s="7"/>
      <c r="W10" s="7">
        <v>0</v>
      </c>
      <c r="X10" s="7"/>
      <c r="Y10" s="9">
        <v>0</v>
      </c>
    </row>
    <row r="11" spans="1:25" ht="24.75" thickBot="1">
      <c r="C11" s="4"/>
      <c r="D11" s="4"/>
      <c r="E11" s="8">
        <f>SUM(E9:E10)</f>
        <v>10473610161</v>
      </c>
      <c r="F11" s="4"/>
      <c r="G11" s="8">
        <f>SUM(G9:G10)</f>
        <v>16987497042.9825</v>
      </c>
      <c r="H11" s="4"/>
      <c r="I11" s="4"/>
      <c r="J11" s="4"/>
      <c r="K11" s="8">
        <f>SUM(K9:K10)</f>
        <v>0</v>
      </c>
      <c r="L11" s="4"/>
      <c r="M11" s="4"/>
      <c r="N11" s="4"/>
      <c r="O11" s="8">
        <f>SUM(O9:O10)</f>
        <v>16683670881</v>
      </c>
      <c r="P11" s="4"/>
      <c r="Q11" s="4"/>
      <c r="R11" s="4"/>
      <c r="S11" s="4"/>
      <c r="T11" s="4"/>
      <c r="U11" s="8">
        <f>SUM(U9:U10)</f>
        <v>0</v>
      </c>
      <c r="V11" s="4"/>
      <c r="W11" s="8">
        <f>SUM(W9:W10)</f>
        <v>0</v>
      </c>
      <c r="X11" s="4"/>
      <c r="Y11" s="10">
        <f>SUM(Y9:Y10)</f>
        <v>0</v>
      </c>
    </row>
    <row r="12" spans="1:25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P36"/>
  <sheetViews>
    <sheetView rightToLeft="1" topLeftCell="H1" workbookViewId="0">
      <selection activeCell="Q40" sqref="Q40"/>
    </sheetView>
  </sheetViews>
  <sheetFormatPr defaultRowHeight="24"/>
  <cols>
    <col min="1" max="1" width="40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42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42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42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42" ht="24.75">
      <c r="A6" s="16" t="s">
        <v>18</v>
      </c>
      <c r="B6" s="16" t="s">
        <v>18</v>
      </c>
      <c r="C6" s="16" t="s">
        <v>18</v>
      </c>
      <c r="D6" s="16" t="s">
        <v>18</v>
      </c>
      <c r="E6" s="16" t="s">
        <v>18</v>
      </c>
      <c r="F6" s="16" t="s">
        <v>18</v>
      </c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18</v>
      </c>
      <c r="L6" s="16" t="s">
        <v>18</v>
      </c>
      <c r="M6" s="16" t="s">
        <v>18</v>
      </c>
      <c r="O6" s="16" t="s">
        <v>182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42" ht="24.75">
      <c r="A7" s="15" t="s">
        <v>19</v>
      </c>
      <c r="C7" s="15" t="s">
        <v>20</v>
      </c>
      <c r="E7" s="15" t="s">
        <v>21</v>
      </c>
      <c r="G7" s="15" t="s">
        <v>22</v>
      </c>
      <c r="I7" s="15" t="s">
        <v>23</v>
      </c>
      <c r="K7" s="15" t="s">
        <v>24</v>
      </c>
      <c r="M7" s="15" t="s">
        <v>17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25</v>
      </c>
      <c r="AG7" s="15" t="s">
        <v>8</v>
      </c>
      <c r="AI7" s="15" t="s">
        <v>9</v>
      </c>
      <c r="AK7" s="15" t="s">
        <v>13</v>
      </c>
    </row>
    <row r="8" spans="1:42" ht="24.75">
      <c r="A8" s="16" t="s">
        <v>19</v>
      </c>
      <c r="C8" s="16" t="s">
        <v>20</v>
      </c>
      <c r="E8" s="16" t="s">
        <v>21</v>
      </c>
      <c r="G8" s="16" t="s">
        <v>22</v>
      </c>
      <c r="I8" s="16" t="s">
        <v>23</v>
      </c>
      <c r="K8" s="16" t="s">
        <v>24</v>
      </c>
      <c r="M8" s="16" t="s">
        <v>17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25</v>
      </c>
      <c r="AG8" s="16" t="s">
        <v>8</v>
      </c>
      <c r="AI8" s="16" t="s">
        <v>9</v>
      </c>
      <c r="AK8" s="16" t="s">
        <v>13</v>
      </c>
    </row>
    <row r="9" spans="1:42">
      <c r="A9" s="1" t="s">
        <v>26</v>
      </c>
      <c r="C9" s="4" t="s">
        <v>27</v>
      </c>
      <c r="D9" s="4"/>
      <c r="E9" s="4" t="s">
        <v>27</v>
      </c>
      <c r="F9" s="4"/>
      <c r="G9" s="4" t="s">
        <v>28</v>
      </c>
      <c r="H9" s="4"/>
      <c r="I9" s="4" t="s">
        <v>29</v>
      </c>
      <c r="J9" s="4"/>
      <c r="K9" s="6">
        <v>0</v>
      </c>
      <c r="L9" s="4"/>
      <c r="M9" s="6">
        <v>0</v>
      </c>
      <c r="N9" s="4"/>
      <c r="O9" s="6">
        <v>4300</v>
      </c>
      <c r="P9" s="4"/>
      <c r="Q9" s="6">
        <v>2600579281</v>
      </c>
      <c r="R9" s="4"/>
      <c r="S9" s="6">
        <v>2737838276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4300</v>
      </c>
      <c r="AD9" s="4"/>
      <c r="AE9" s="6">
        <v>716780</v>
      </c>
      <c r="AF9" s="4"/>
      <c r="AG9" s="6">
        <v>2600579281</v>
      </c>
      <c r="AH9" s="4"/>
      <c r="AI9" s="6">
        <v>3081595359</v>
      </c>
      <c r="AJ9" s="4"/>
      <c r="AK9" s="9">
        <v>2.6903307739868424E-3</v>
      </c>
      <c r="AL9" s="4"/>
      <c r="AM9" s="4"/>
      <c r="AN9" s="4"/>
      <c r="AO9" s="4"/>
      <c r="AP9" s="4"/>
    </row>
    <row r="10" spans="1:42">
      <c r="A10" s="1" t="s">
        <v>30</v>
      </c>
      <c r="C10" s="4" t="s">
        <v>27</v>
      </c>
      <c r="D10" s="4"/>
      <c r="E10" s="4" t="s">
        <v>27</v>
      </c>
      <c r="F10" s="4"/>
      <c r="G10" s="4" t="s">
        <v>31</v>
      </c>
      <c r="H10" s="4"/>
      <c r="I10" s="4" t="s">
        <v>32</v>
      </c>
      <c r="J10" s="4"/>
      <c r="K10" s="6">
        <v>0</v>
      </c>
      <c r="L10" s="4"/>
      <c r="M10" s="6">
        <v>0</v>
      </c>
      <c r="N10" s="4"/>
      <c r="O10" s="6">
        <v>71</v>
      </c>
      <c r="P10" s="4"/>
      <c r="Q10" s="6">
        <v>51818086</v>
      </c>
      <c r="R10" s="4"/>
      <c r="S10" s="6">
        <v>65464332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71</v>
      </c>
      <c r="AD10" s="4"/>
      <c r="AE10" s="6">
        <v>943380</v>
      </c>
      <c r="AF10" s="4"/>
      <c r="AG10" s="6">
        <v>51818086</v>
      </c>
      <c r="AH10" s="4"/>
      <c r="AI10" s="6">
        <v>66967839</v>
      </c>
      <c r="AJ10" s="4"/>
      <c r="AK10" s="9">
        <v>5.846505369464254E-5</v>
      </c>
      <c r="AL10" s="4"/>
      <c r="AM10" s="4"/>
      <c r="AN10" s="4"/>
      <c r="AO10" s="4"/>
      <c r="AP10" s="4"/>
    </row>
    <row r="11" spans="1:42">
      <c r="A11" s="1" t="s">
        <v>33</v>
      </c>
      <c r="C11" s="4" t="s">
        <v>27</v>
      </c>
      <c r="D11" s="4"/>
      <c r="E11" s="4" t="s">
        <v>27</v>
      </c>
      <c r="F11" s="4"/>
      <c r="G11" s="4" t="s">
        <v>34</v>
      </c>
      <c r="H11" s="4"/>
      <c r="I11" s="4" t="s">
        <v>35</v>
      </c>
      <c r="J11" s="4"/>
      <c r="K11" s="6">
        <v>0</v>
      </c>
      <c r="L11" s="4"/>
      <c r="M11" s="6">
        <v>0</v>
      </c>
      <c r="N11" s="4"/>
      <c r="O11" s="6">
        <v>86678</v>
      </c>
      <c r="P11" s="4"/>
      <c r="Q11" s="6">
        <v>65307728522</v>
      </c>
      <c r="R11" s="4"/>
      <c r="S11" s="6">
        <v>72813049096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86678</v>
      </c>
      <c r="AD11" s="4"/>
      <c r="AE11" s="6">
        <v>893689</v>
      </c>
      <c r="AF11" s="4"/>
      <c r="AG11" s="6">
        <v>65307728522</v>
      </c>
      <c r="AH11" s="4"/>
      <c r="AI11" s="6">
        <v>77449134941</v>
      </c>
      <c r="AJ11" s="4"/>
      <c r="AK11" s="9">
        <v>6.7615558461266476E-2</v>
      </c>
      <c r="AL11" s="4"/>
      <c r="AM11" s="4"/>
      <c r="AN11" s="4"/>
      <c r="AO11" s="4"/>
      <c r="AP11" s="4"/>
    </row>
    <row r="12" spans="1:42">
      <c r="A12" s="1" t="s">
        <v>36</v>
      </c>
      <c r="C12" s="4" t="s">
        <v>27</v>
      </c>
      <c r="D12" s="4"/>
      <c r="E12" s="4" t="s">
        <v>27</v>
      </c>
      <c r="F12" s="4"/>
      <c r="G12" s="4" t="s">
        <v>37</v>
      </c>
      <c r="H12" s="4"/>
      <c r="I12" s="4" t="s">
        <v>38</v>
      </c>
      <c r="J12" s="4"/>
      <c r="K12" s="6">
        <v>0</v>
      </c>
      <c r="L12" s="4"/>
      <c r="M12" s="6">
        <v>0</v>
      </c>
      <c r="N12" s="4"/>
      <c r="O12" s="6">
        <v>14</v>
      </c>
      <c r="P12" s="4"/>
      <c r="Q12" s="6">
        <v>10627617</v>
      </c>
      <c r="R12" s="4"/>
      <c r="S12" s="6">
        <v>12932815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14</v>
      </c>
      <c r="AD12" s="4"/>
      <c r="AE12" s="6">
        <v>940930</v>
      </c>
      <c r="AF12" s="4"/>
      <c r="AG12" s="6">
        <v>10627617</v>
      </c>
      <c r="AH12" s="4"/>
      <c r="AI12" s="6">
        <v>13170632</v>
      </c>
      <c r="AJ12" s="4"/>
      <c r="AK12" s="9">
        <v>1.1498380693938434E-5</v>
      </c>
      <c r="AL12" s="4"/>
      <c r="AM12" s="4"/>
      <c r="AN12" s="4"/>
      <c r="AO12" s="4"/>
      <c r="AP12" s="4"/>
    </row>
    <row r="13" spans="1:42">
      <c r="A13" s="1" t="s">
        <v>39</v>
      </c>
      <c r="C13" s="4" t="s">
        <v>27</v>
      </c>
      <c r="D13" s="4"/>
      <c r="E13" s="4" t="s">
        <v>27</v>
      </c>
      <c r="F13" s="4"/>
      <c r="G13" s="4" t="s">
        <v>40</v>
      </c>
      <c r="H13" s="4"/>
      <c r="I13" s="4" t="s">
        <v>41</v>
      </c>
      <c r="J13" s="4"/>
      <c r="K13" s="6">
        <v>0</v>
      </c>
      <c r="L13" s="4"/>
      <c r="M13" s="6">
        <v>0</v>
      </c>
      <c r="N13" s="4"/>
      <c r="O13" s="6">
        <v>28</v>
      </c>
      <c r="P13" s="4"/>
      <c r="Q13" s="6">
        <v>20578251</v>
      </c>
      <c r="R13" s="4"/>
      <c r="S13" s="6">
        <v>25398115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28</v>
      </c>
      <c r="AD13" s="4"/>
      <c r="AE13" s="6">
        <v>923290</v>
      </c>
      <c r="AF13" s="4"/>
      <c r="AG13" s="6">
        <v>20578251</v>
      </c>
      <c r="AH13" s="4"/>
      <c r="AI13" s="6">
        <v>25847434</v>
      </c>
      <c r="AJ13" s="4"/>
      <c r="AK13" s="9">
        <v>2.2565632089139522E-5</v>
      </c>
      <c r="AL13" s="4"/>
      <c r="AM13" s="4"/>
      <c r="AN13" s="4"/>
      <c r="AO13" s="4"/>
      <c r="AP13" s="4"/>
    </row>
    <row r="14" spans="1:42">
      <c r="A14" s="1" t="s">
        <v>42</v>
      </c>
      <c r="C14" s="4" t="s">
        <v>27</v>
      </c>
      <c r="D14" s="4"/>
      <c r="E14" s="4" t="s">
        <v>27</v>
      </c>
      <c r="F14" s="4"/>
      <c r="G14" s="4" t="s">
        <v>43</v>
      </c>
      <c r="H14" s="4"/>
      <c r="I14" s="4" t="s">
        <v>44</v>
      </c>
      <c r="J14" s="4"/>
      <c r="K14" s="6">
        <v>0</v>
      </c>
      <c r="L14" s="4"/>
      <c r="M14" s="6">
        <v>0</v>
      </c>
      <c r="N14" s="4"/>
      <c r="O14" s="6">
        <v>28</v>
      </c>
      <c r="P14" s="4"/>
      <c r="Q14" s="6">
        <v>16886917</v>
      </c>
      <c r="R14" s="4"/>
      <c r="S14" s="6">
        <v>18852622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28</v>
      </c>
      <c r="AD14" s="4"/>
      <c r="AE14" s="6">
        <v>724620</v>
      </c>
      <c r="AF14" s="4"/>
      <c r="AG14" s="6">
        <v>16886917</v>
      </c>
      <c r="AH14" s="4"/>
      <c r="AI14" s="6">
        <v>20285682</v>
      </c>
      <c r="AJ14" s="4"/>
      <c r="AK14" s="9">
        <v>1.77100456737516E-5</v>
      </c>
      <c r="AL14" s="4"/>
      <c r="AM14" s="4"/>
      <c r="AN14" s="4"/>
      <c r="AO14" s="4"/>
      <c r="AP14" s="4"/>
    </row>
    <row r="15" spans="1:42">
      <c r="A15" s="1" t="s">
        <v>45</v>
      </c>
      <c r="C15" s="4" t="s">
        <v>27</v>
      </c>
      <c r="D15" s="4"/>
      <c r="E15" s="4" t="s">
        <v>27</v>
      </c>
      <c r="F15" s="4"/>
      <c r="G15" s="4" t="s">
        <v>43</v>
      </c>
      <c r="H15" s="4"/>
      <c r="I15" s="4" t="s">
        <v>44</v>
      </c>
      <c r="J15" s="4"/>
      <c r="K15" s="6">
        <v>0</v>
      </c>
      <c r="L15" s="4"/>
      <c r="M15" s="6">
        <v>0</v>
      </c>
      <c r="N15" s="4"/>
      <c r="O15" s="6">
        <v>3100</v>
      </c>
      <c r="P15" s="4"/>
      <c r="Q15" s="6">
        <v>2088384739</v>
      </c>
      <c r="R15" s="4"/>
      <c r="S15" s="6">
        <v>2344260025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3100</v>
      </c>
      <c r="AD15" s="4"/>
      <c r="AE15" s="6">
        <v>779690</v>
      </c>
      <c r="AF15" s="4"/>
      <c r="AG15" s="6">
        <v>2088384739</v>
      </c>
      <c r="AH15" s="4"/>
      <c r="AI15" s="6">
        <v>2416600911</v>
      </c>
      <c r="AJ15" s="4"/>
      <c r="AK15" s="9">
        <v>2.10976946740266E-3</v>
      </c>
      <c r="AL15" s="4"/>
      <c r="AM15" s="4"/>
      <c r="AN15" s="4"/>
      <c r="AO15" s="4"/>
      <c r="AP15" s="4"/>
    </row>
    <row r="16" spans="1:42">
      <c r="A16" s="1" t="s">
        <v>46</v>
      </c>
      <c r="C16" s="4" t="s">
        <v>27</v>
      </c>
      <c r="D16" s="4"/>
      <c r="E16" s="4" t="s">
        <v>27</v>
      </c>
      <c r="F16" s="4"/>
      <c r="G16" s="4" t="s">
        <v>47</v>
      </c>
      <c r="H16" s="4"/>
      <c r="I16" s="4" t="s">
        <v>48</v>
      </c>
      <c r="J16" s="4"/>
      <c r="K16" s="6">
        <v>0</v>
      </c>
      <c r="L16" s="4"/>
      <c r="M16" s="6">
        <v>0</v>
      </c>
      <c r="N16" s="4"/>
      <c r="O16" s="6">
        <v>8700</v>
      </c>
      <c r="P16" s="4"/>
      <c r="Q16" s="6">
        <v>5456005710</v>
      </c>
      <c r="R16" s="4"/>
      <c r="S16" s="6">
        <v>6264256397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8700</v>
      </c>
      <c r="AD16" s="4"/>
      <c r="AE16" s="6">
        <v>739950</v>
      </c>
      <c r="AF16" s="4"/>
      <c r="AG16" s="6">
        <v>5456005710</v>
      </c>
      <c r="AH16" s="4"/>
      <c r="AI16" s="6">
        <v>6436398191</v>
      </c>
      <c r="AJ16" s="4"/>
      <c r="AK16" s="9">
        <v>5.6191803626351915E-3</v>
      </c>
      <c r="AL16" s="4"/>
      <c r="AM16" s="4"/>
      <c r="AN16" s="4"/>
      <c r="AO16" s="4"/>
      <c r="AP16" s="4"/>
    </row>
    <row r="17" spans="1:42">
      <c r="A17" s="1" t="s">
        <v>49</v>
      </c>
      <c r="C17" s="4" t="s">
        <v>27</v>
      </c>
      <c r="D17" s="4"/>
      <c r="E17" s="4" t="s">
        <v>27</v>
      </c>
      <c r="F17" s="4"/>
      <c r="G17" s="4" t="s">
        <v>50</v>
      </c>
      <c r="H17" s="4"/>
      <c r="I17" s="4" t="s">
        <v>51</v>
      </c>
      <c r="J17" s="4"/>
      <c r="K17" s="6">
        <v>0</v>
      </c>
      <c r="L17" s="4"/>
      <c r="M17" s="6">
        <v>0</v>
      </c>
      <c r="N17" s="4"/>
      <c r="O17" s="6">
        <v>19</v>
      </c>
      <c r="P17" s="4"/>
      <c r="Q17" s="6">
        <v>14515789</v>
      </c>
      <c r="R17" s="4"/>
      <c r="S17" s="6">
        <v>18217887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19</v>
      </c>
      <c r="AD17" s="4"/>
      <c r="AE17" s="6">
        <v>978630</v>
      </c>
      <c r="AF17" s="4"/>
      <c r="AG17" s="6">
        <v>14515789</v>
      </c>
      <c r="AH17" s="4"/>
      <c r="AI17" s="6">
        <v>18590599</v>
      </c>
      <c r="AJ17" s="4"/>
      <c r="AK17" s="9">
        <v>1.6230184294144058E-5</v>
      </c>
      <c r="AL17" s="4"/>
      <c r="AM17" s="4"/>
      <c r="AN17" s="4"/>
      <c r="AO17" s="4"/>
      <c r="AP17" s="4"/>
    </row>
    <row r="18" spans="1:42">
      <c r="A18" s="1" t="s">
        <v>52</v>
      </c>
      <c r="C18" s="4" t="s">
        <v>27</v>
      </c>
      <c r="D18" s="4"/>
      <c r="E18" s="4" t="s">
        <v>27</v>
      </c>
      <c r="F18" s="4"/>
      <c r="G18" s="4" t="s">
        <v>53</v>
      </c>
      <c r="H18" s="4"/>
      <c r="I18" s="4" t="s">
        <v>54</v>
      </c>
      <c r="J18" s="4"/>
      <c r="K18" s="6">
        <v>0</v>
      </c>
      <c r="L18" s="4"/>
      <c r="M18" s="6">
        <v>0</v>
      </c>
      <c r="N18" s="4"/>
      <c r="O18" s="6">
        <v>289573</v>
      </c>
      <c r="P18" s="4"/>
      <c r="Q18" s="6">
        <v>240359903747</v>
      </c>
      <c r="R18" s="4"/>
      <c r="S18" s="6">
        <v>274318950738</v>
      </c>
      <c r="T18" s="4"/>
      <c r="U18" s="6">
        <v>0</v>
      </c>
      <c r="V18" s="4"/>
      <c r="W18" s="6">
        <v>0</v>
      </c>
      <c r="X18" s="4"/>
      <c r="Y18" s="6">
        <v>51749</v>
      </c>
      <c r="Z18" s="4"/>
      <c r="AA18" s="6">
        <v>49990821323</v>
      </c>
      <c r="AB18" s="4"/>
      <c r="AC18" s="6">
        <v>237824</v>
      </c>
      <c r="AD18" s="4"/>
      <c r="AE18" s="6">
        <v>973393</v>
      </c>
      <c r="AF18" s="4"/>
      <c r="AG18" s="6">
        <v>197405675766</v>
      </c>
      <c r="AH18" s="4"/>
      <c r="AI18" s="6">
        <v>231454258142</v>
      </c>
      <c r="AJ18" s="4"/>
      <c r="AK18" s="9">
        <v>0.20206692992028136</v>
      </c>
      <c r="AL18" s="4"/>
      <c r="AM18" s="4"/>
      <c r="AN18" s="4"/>
      <c r="AO18" s="4"/>
      <c r="AP18" s="4"/>
    </row>
    <row r="19" spans="1:42">
      <c r="A19" s="1" t="s">
        <v>55</v>
      </c>
      <c r="C19" s="4" t="s">
        <v>27</v>
      </c>
      <c r="D19" s="4"/>
      <c r="E19" s="4" t="s">
        <v>27</v>
      </c>
      <c r="F19" s="4"/>
      <c r="G19" s="4" t="s">
        <v>56</v>
      </c>
      <c r="H19" s="4"/>
      <c r="I19" s="4" t="s">
        <v>57</v>
      </c>
      <c r="J19" s="4"/>
      <c r="K19" s="6">
        <v>0</v>
      </c>
      <c r="L19" s="4"/>
      <c r="M19" s="6">
        <v>0</v>
      </c>
      <c r="N19" s="4"/>
      <c r="O19" s="6">
        <v>55455</v>
      </c>
      <c r="P19" s="4"/>
      <c r="Q19" s="6">
        <v>46398503012</v>
      </c>
      <c r="R19" s="4"/>
      <c r="S19" s="6">
        <v>51911830310</v>
      </c>
      <c r="T19" s="4"/>
      <c r="U19" s="6">
        <v>0</v>
      </c>
      <c r="V19" s="4"/>
      <c r="W19" s="6">
        <v>0</v>
      </c>
      <c r="X19" s="4"/>
      <c r="Y19" s="6">
        <v>55455</v>
      </c>
      <c r="Z19" s="4"/>
      <c r="AA19" s="6">
        <v>55455000000</v>
      </c>
      <c r="AB19" s="4"/>
      <c r="AC19" s="6">
        <v>0</v>
      </c>
      <c r="AD19" s="4"/>
      <c r="AE19" s="6">
        <v>0</v>
      </c>
      <c r="AF19" s="4"/>
      <c r="AG19" s="6">
        <v>0</v>
      </c>
      <c r="AH19" s="4"/>
      <c r="AI19" s="6">
        <v>0</v>
      </c>
      <c r="AJ19" s="4"/>
      <c r="AK19" s="9">
        <v>0</v>
      </c>
      <c r="AL19" s="4"/>
      <c r="AM19" s="4"/>
      <c r="AN19" s="4"/>
      <c r="AO19" s="4"/>
      <c r="AP19" s="4"/>
    </row>
    <row r="20" spans="1:42">
      <c r="A20" s="1" t="s">
        <v>58</v>
      </c>
      <c r="C20" s="4" t="s">
        <v>27</v>
      </c>
      <c r="D20" s="4"/>
      <c r="E20" s="4" t="s">
        <v>27</v>
      </c>
      <c r="F20" s="4"/>
      <c r="G20" s="4" t="s">
        <v>59</v>
      </c>
      <c r="H20" s="4"/>
      <c r="I20" s="4" t="s">
        <v>60</v>
      </c>
      <c r="J20" s="4"/>
      <c r="K20" s="6">
        <v>0</v>
      </c>
      <c r="L20" s="4"/>
      <c r="M20" s="6">
        <v>0</v>
      </c>
      <c r="N20" s="4"/>
      <c r="O20" s="6">
        <v>66657</v>
      </c>
      <c r="P20" s="4"/>
      <c r="Q20" s="6">
        <v>55248001193</v>
      </c>
      <c r="R20" s="4"/>
      <c r="S20" s="6">
        <v>62352052643</v>
      </c>
      <c r="T20" s="4"/>
      <c r="U20" s="6">
        <v>0</v>
      </c>
      <c r="V20" s="4"/>
      <c r="W20" s="6">
        <v>0</v>
      </c>
      <c r="X20" s="4"/>
      <c r="Y20" s="6">
        <v>36499</v>
      </c>
      <c r="Z20" s="4"/>
      <c r="AA20" s="6">
        <v>34993642326</v>
      </c>
      <c r="AB20" s="4"/>
      <c r="AC20" s="6">
        <v>30158</v>
      </c>
      <c r="AD20" s="4"/>
      <c r="AE20" s="6">
        <v>957291</v>
      </c>
      <c r="AF20" s="4"/>
      <c r="AG20" s="6">
        <v>24996162743</v>
      </c>
      <c r="AH20" s="4"/>
      <c r="AI20" s="6">
        <v>28864749293</v>
      </c>
      <c r="AJ20" s="4"/>
      <c r="AK20" s="9">
        <v>2.5199844320758811E-2</v>
      </c>
      <c r="AL20" s="4"/>
      <c r="AM20" s="4"/>
      <c r="AN20" s="4"/>
      <c r="AO20" s="4"/>
      <c r="AP20" s="4"/>
    </row>
    <row r="21" spans="1:42">
      <c r="A21" s="1" t="s">
        <v>61</v>
      </c>
      <c r="C21" s="4" t="s">
        <v>27</v>
      </c>
      <c r="D21" s="4"/>
      <c r="E21" s="4" t="s">
        <v>27</v>
      </c>
      <c r="F21" s="4"/>
      <c r="G21" s="4" t="s">
        <v>53</v>
      </c>
      <c r="H21" s="4"/>
      <c r="I21" s="4" t="s">
        <v>60</v>
      </c>
      <c r="J21" s="4"/>
      <c r="K21" s="6">
        <v>0</v>
      </c>
      <c r="L21" s="4"/>
      <c r="M21" s="6">
        <v>0</v>
      </c>
      <c r="N21" s="4"/>
      <c r="O21" s="6">
        <v>10000</v>
      </c>
      <c r="P21" s="4"/>
      <c r="Q21" s="6">
        <v>8301504373</v>
      </c>
      <c r="R21" s="4"/>
      <c r="S21" s="6">
        <v>9258321625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10000</v>
      </c>
      <c r="AD21" s="4"/>
      <c r="AE21" s="6">
        <v>956678</v>
      </c>
      <c r="AF21" s="4"/>
      <c r="AG21" s="6">
        <v>8301504373</v>
      </c>
      <c r="AH21" s="4"/>
      <c r="AI21" s="6">
        <v>9565046021</v>
      </c>
      <c r="AJ21" s="4"/>
      <c r="AK21" s="9">
        <v>8.3505894405446167E-3</v>
      </c>
      <c r="AL21" s="4"/>
      <c r="AM21" s="4"/>
      <c r="AN21" s="4"/>
      <c r="AO21" s="4"/>
      <c r="AP21" s="4"/>
    </row>
    <row r="22" spans="1:42">
      <c r="A22" s="1" t="s">
        <v>62</v>
      </c>
      <c r="C22" s="4" t="s">
        <v>27</v>
      </c>
      <c r="D22" s="4"/>
      <c r="E22" s="4" t="s">
        <v>27</v>
      </c>
      <c r="F22" s="4"/>
      <c r="G22" s="4" t="s">
        <v>53</v>
      </c>
      <c r="H22" s="4"/>
      <c r="I22" s="4" t="s">
        <v>63</v>
      </c>
      <c r="J22" s="4"/>
      <c r="K22" s="6">
        <v>0</v>
      </c>
      <c r="L22" s="4"/>
      <c r="M22" s="6">
        <v>0</v>
      </c>
      <c r="N22" s="4"/>
      <c r="O22" s="6">
        <v>290223</v>
      </c>
      <c r="P22" s="4"/>
      <c r="Q22" s="6">
        <v>233567158884</v>
      </c>
      <c r="R22" s="4"/>
      <c r="S22" s="6">
        <v>253587164269</v>
      </c>
      <c r="T22" s="4"/>
      <c r="U22" s="6">
        <v>0</v>
      </c>
      <c r="V22" s="4"/>
      <c r="W22" s="6">
        <v>0</v>
      </c>
      <c r="X22" s="4"/>
      <c r="Y22" s="6">
        <v>185626</v>
      </c>
      <c r="Z22" s="4"/>
      <c r="AA22" s="6">
        <v>171977804832</v>
      </c>
      <c r="AB22" s="4"/>
      <c r="AC22" s="6">
        <v>104597</v>
      </c>
      <c r="AD22" s="4"/>
      <c r="AE22" s="6">
        <v>887099</v>
      </c>
      <c r="AF22" s="4"/>
      <c r="AG22" s="6">
        <v>84178111720</v>
      </c>
      <c r="AH22" s="4"/>
      <c r="AI22" s="6">
        <v>92771076297</v>
      </c>
      <c r="AJ22" s="4"/>
      <c r="AK22" s="9">
        <v>8.0992100656165494E-2</v>
      </c>
      <c r="AL22" s="4"/>
      <c r="AM22" s="4"/>
      <c r="AN22" s="4"/>
      <c r="AO22" s="4"/>
      <c r="AP22" s="4"/>
    </row>
    <row r="23" spans="1:42">
      <c r="A23" s="1" t="s">
        <v>64</v>
      </c>
      <c r="C23" s="4" t="s">
        <v>27</v>
      </c>
      <c r="D23" s="4"/>
      <c r="E23" s="4" t="s">
        <v>27</v>
      </c>
      <c r="F23" s="4"/>
      <c r="G23" s="4" t="s">
        <v>65</v>
      </c>
      <c r="H23" s="4"/>
      <c r="I23" s="4" t="s">
        <v>6</v>
      </c>
      <c r="J23" s="4"/>
      <c r="K23" s="6">
        <v>0</v>
      </c>
      <c r="L23" s="4"/>
      <c r="M23" s="6">
        <v>0</v>
      </c>
      <c r="N23" s="4"/>
      <c r="O23" s="6">
        <v>79110</v>
      </c>
      <c r="P23" s="4"/>
      <c r="Q23" s="6">
        <v>65689025977</v>
      </c>
      <c r="R23" s="4"/>
      <c r="S23" s="6">
        <v>73906985930</v>
      </c>
      <c r="T23" s="4"/>
      <c r="U23" s="6">
        <v>0</v>
      </c>
      <c r="V23" s="4"/>
      <c r="W23" s="6">
        <v>0</v>
      </c>
      <c r="X23" s="4"/>
      <c r="Y23" s="6">
        <v>79110</v>
      </c>
      <c r="Z23" s="4"/>
      <c r="AA23" s="6">
        <v>79110000000</v>
      </c>
      <c r="AB23" s="4"/>
      <c r="AC23" s="6">
        <v>0</v>
      </c>
      <c r="AD23" s="4"/>
      <c r="AE23" s="6">
        <v>0</v>
      </c>
      <c r="AF23" s="4"/>
      <c r="AG23" s="6">
        <v>0</v>
      </c>
      <c r="AH23" s="4"/>
      <c r="AI23" s="6">
        <v>0</v>
      </c>
      <c r="AJ23" s="4"/>
      <c r="AK23" s="9">
        <v>0</v>
      </c>
      <c r="AL23" s="4"/>
      <c r="AM23" s="4"/>
      <c r="AN23" s="4"/>
      <c r="AO23" s="4"/>
      <c r="AP23" s="4"/>
    </row>
    <row r="24" spans="1:42">
      <c r="A24" s="1" t="s">
        <v>66</v>
      </c>
      <c r="C24" s="4" t="s">
        <v>27</v>
      </c>
      <c r="D24" s="4"/>
      <c r="E24" s="4" t="s">
        <v>27</v>
      </c>
      <c r="F24" s="4"/>
      <c r="G24" s="4" t="s">
        <v>67</v>
      </c>
      <c r="H24" s="4"/>
      <c r="I24" s="4" t="s">
        <v>68</v>
      </c>
      <c r="J24" s="4"/>
      <c r="K24" s="6">
        <v>0</v>
      </c>
      <c r="L24" s="4"/>
      <c r="M24" s="6">
        <v>0</v>
      </c>
      <c r="N24" s="4"/>
      <c r="O24" s="6">
        <v>110766</v>
      </c>
      <c r="P24" s="4"/>
      <c r="Q24" s="6">
        <v>87897253074</v>
      </c>
      <c r="R24" s="4"/>
      <c r="S24" s="6">
        <v>98915047383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110766</v>
      </c>
      <c r="AD24" s="4"/>
      <c r="AE24" s="6">
        <v>859115</v>
      </c>
      <c r="AF24" s="4"/>
      <c r="AG24" s="6">
        <v>87897253074</v>
      </c>
      <c r="AH24" s="4"/>
      <c r="AI24" s="6">
        <v>95143484207</v>
      </c>
      <c r="AJ24" s="4"/>
      <c r="AK24" s="9">
        <v>8.3063288227915338E-2</v>
      </c>
      <c r="AL24" s="4"/>
      <c r="AM24" s="4"/>
      <c r="AN24" s="4"/>
      <c r="AO24" s="4"/>
      <c r="AP24" s="4"/>
    </row>
    <row r="25" spans="1:42">
      <c r="A25" s="1" t="s">
        <v>69</v>
      </c>
      <c r="C25" s="4" t="s">
        <v>27</v>
      </c>
      <c r="D25" s="4"/>
      <c r="E25" s="4" t="s">
        <v>27</v>
      </c>
      <c r="F25" s="4"/>
      <c r="G25" s="4" t="s">
        <v>70</v>
      </c>
      <c r="H25" s="4"/>
      <c r="I25" s="4" t="s">
        <v>71</v>
      </c>
      <c r="J25" s="4"/>
      <c r="K25" s="6">
        <v>0</v>
      </c>
      <c r="L25" s="4"/>
      <c r="M25" s="6">
        <v>0</v>
      </c>
      <c r="N25" s="4"/>
      <c r="O25" s="6">
        <v>13304</v>
      </c>
      <c r="P25" s="4"/>
      <c r="Q25" s="6">
        <v>11177385534</v>
      </c>
      <c r="R25" s="4"/>
      <c r="S25" s="6">
        <v>12475559994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13304</v>
      </c>
      <c r="AD25" s="4"/>
      <c r="AE25" s="6">
        <v>956000</v>
      </c>
      <c r="AF25" s="4"/>
      <c r="AG25" s="6">
        <v>11177385534</v>
      </c>
      <c r="AH25" s="4"/>
      <c r="AI25" s="6">
        <v>12716318749</v>
      </c>
      <c r="AJ25" s="4"/>
      <c r="AK25" s="9">
        <v>1.110175077410628E-2</v>
      </c>
      <c r="AL25" s="4"/>
      <c r="AM25" s="4"/>
      <c r="AN25" s="4"/>
      <c r="AO25" s="4"/>
      <c r="AP25" s="4"/>
    </row>
    <row r="26" spans="1:42">
      <c r="A26" s="1" t="s">
        <v>72</v>
      </c>
      <c r="C26" s="4" t="s">
        <v>27</v>
      </c>
      <c r="D26" s="4"/>
      <c r="E26" s="4" t="s">
        <v>27</v>
      </c>
      <c r="F26" s="4"/>
      <c r="G26" s="4" t="s">
        <v>50</v>
      </c>
      <c r="H26" s="4"/>
      <c r="I26" s="4" t="s">
        <v>35</v>
      </c>
      <c r="J26" s="4"/>
      <c r="K26" s="6">
        <v>17</v>
      </c>
      <c r="L26" s="4"/>
      <c r="M26" s="6">
        <v>17</v>
      </c>
      <c r="N26" s="4"/>
      <c r="O26" s="6">
        <v>146677</v>
      </c>
      <c r="P26" s="4"/>
      <c r="Q26" s="6">
        <v>136785453516</v>
      </c>
      <c r="R26" s="4"/>
      <c r="S26" s="6">
        <v>133901947594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146677</v>
      </c>
      <c r="AD26" s="4"/>
      <c r="AE26" s="6">
        <v>892525</v>
      </c>
      <c r="AF26" s="4"/>
      <c r="AG26" s="6">
        <v>136785453516</v>
      </c>
      <c r="AH26" s="4"/>
      <c r="AI26" s="6">
        <v>130889161463</v>
      </c>
      <c r="AJ26" s="4"/>
      <c r="AK26" s="9">
        <v>0.11427040154276193</v>
      </c>
      <c r="AL26" s="4"/>
      <c r="AM26" s="4"/>
      <c r="AN26" s="4"/>
      <c r="AO26" s="4"/>
      <c r="AP26" s="4"/>
    </row>
    <row r="27" spans="1:42">
      <c r="A27" s="1" t="s">
        <v>73</v>
      </c>
      <c r="C27" s="4" t="s">
        <v>27</v>
      </c>
      <c r="D27" s="4"/>
      <c r="E27" s="4" t="s">
        <v>27</v>
      </c>
      <c r="F27" s="4"/>
      <c r="G27" s="4" t="s">
        <v>67</v>
      </c>
      <c r="H27" s="4"/>
      <c r="I27" s="4" t="s">
        <v>68</v>
      </c>
      <c r="J27" s="4"/>
      <c r="K27" s="6">
        <v>0</v>
      </c>
      <c r="L27" s="4"/>
      <c r="M27" s="6">
        <v>0</v>
      </c>
      <c r="N27" s="4"/>
      <c r="O27" s="6">
        <v>0</v>
      </c>
      <c r="P27" s="4"/>
      <c r="Q27" s="6">
        <v>0</v>
      </c>
      <c r="R27" s="4"/>
      <c r="S27" s="6">
        <v>0</v>
      </c>
      <c r="T27" s="4"/>
      <c r="U27" s="6">
        <v>32721</v>
      </c>
      <c r="V27" s="4"/>
      <c r="W27" s="6">
        <v>30005031854</v>
      </c>
      <c r="X27" s="4"/>
      <c r="Y27" s="6">
        <v>0</v>
      </c>
      <c r="Z27" s="4"/>
      <c r="AA27" s="6">
        <v>0</v>
      </c>
      <c r="AB27" s="4"/>
      <c r="AC27" s="6">
        <v>32721</v>
      </c>
      <c r="AD27" s="4"/>
      <c r="AE27" s="6">
        <v>900450</v>
      </c>
      <c r="AF27" s="4"/>
      <c r="AG27" s="6">
        <v>30005031854</v>
      </c>
      <c r="AH27" s="4"/>
      <c r="AI27" s="6">
        <v>29458284168</v>
      </c>
      <c r="AJ27" s="4"/>
      <c r="AK27" s="9">
        <v>2.5718019146984246E-2</v>
      </c>
      <c r="AL27" s="4"/>
      <c r="AM27" s="4"/>
      <c r="AN27" s="4"/>
      <c r="AO27" s="4"/>
      <c r="AP27" s="4"/>
    </row>
    <row r="28" spans="1:42">
      <c r="A28" s="1" t="s">
        <v>74</v>
      </c>
      <c r="C28" s="4" t="s">
        <v>27</v>
      </c>
      <c r="D28" s="4"/>
      <c r="E28" s="4" t="s">
        <v>27</v>
      </c>
      <c r="F28" s="4"/>
      <c r="G28" s="4" t="s">
        <v>75</v>
      </c>
      <c r="H28" s="4"/>
      <c r="I28" s="4" t="s">
        <v>76</v>
      </c>
      <c r="J28" s="4"/>
      <c r="K28" s="6">
        <v>0</v>
      </c>
      <c r="L28" s="4"/>
      <c r="M28" s="6">
        <v>0</v>
      </c>
      <c r="N28" s="4"/>
      <c r="O28" s="6">
        <v>0</v>
      </c>
      <c r="P28" s="4"/>
      <c r="Q28" s="6">
        <v>0</v>
      </c>
      <c r="R28" s="4"/>
      <c r="S28" s="6">
        <v>0</v>
      </c>
      <c r="T28" s="4"/>
      <c r="U28" s="6">
        <v>111350</v>
      </c>
      <c r="V28" s="4"/>
      <c r="W28" s="6">
        <v>100015901358</v>
      </c>
      <c r="X28" s="4"/>
      <c r="Y28" s="6">
        <v>0</v>
      </c>
      <c r="Z28" s="4"/>
      <c r="AA28" s="6">
        <v>0</v>
      </c>
      <c r="AB28" s="4"/>
      <c r="AC28" s="6">
        <v>111350</v>
      </c>
      <c r="AD28" s="4"/>
      <c r="AE28" s="6">
        <v>846728</v>
      </c>
      <c r="AF28" s="4"/>
      <c r="AG28" s="6">
        <v>100015901358</v>
      </c>
      <c r="AH28" s="4"/>
      <c r="AI28" s="6">
        <v>94266073976</v>
      </c>
      <c r="AJ28" s="4"/>
      <c r="AK28" s="9">
        <v>8.2297281185823926E-2</v>
      </c>
      <c r="AL28" s="4"/>
      <c r="AM28" s="4"/>
      <c r="AN28" s="4"/>
      <c r="AO28" s="4"/>
      <c r="AP28" s="4"/>
    </row>
    <row r="29" spans="1:42">
      <c r="A29" s="1" t="s">
        <v>77</v>
      </c>
      <c r="C29" s="4" t="s">
        <v>27</v>
      </c>
      <c r="D29" s="4"/>
      <c r="E29" s="4" t="s">
        <v>27</v>
      </c>
      <c r="F29" s="4"/>
      <c r="G29" s="4" t="s">
        <v>78</v>
      </c>
      <c r="H29" s="4"/>
      <c r="I29" s="4" t="s">
        <v>79</v>
      </c>
      <c r="J29" s="4"/>
      <c r="K29" s="6">
        <v>15</v>
      </c>
      <c r="L29" s="4"/>
      <c r="M29" s="6">
        <v>15</v>
      </c>
      <c r="N29" s="4"/>
      <c r="O29" s="6">
        <v>0</v>
      </c>
      <c r="P29" s="4"/>
      <c r="Q29" s="6">
        <v>0</v>
      </c>
      <c r="R29" s="4"/>
      <c r="S29" s="6">
        <v>0</v>
      </c>
      <c r="T29" s="4"/>
      <c r="U29" s="6">
        <v>15704</v>
      </c>
      <c r="V29" s="4"/>
      <c r="W29" s="6">
        <v>15002080151</v>
      </c>
      <c r="X29" s="4"/>
      <c r="Y29" s="6">
        <v>0</v>
      </c>
      <c r="Z29" s="4"/>
      <c r="AA29" s="6">
        <v>0</v>
      </c>
      <c r="AB29" s="4"/>
      <c r="AC29" s="6">
        <v>15704</v>
      </c>
      <c r="AD29" s="4"/>
      <c r="AE29" s="6">
        <v>946834</v>
      </c>
      <c r="AF29" s="4"/>
      <c r="AG29" s="6">
        <v>15002080151</v>
      </c>
      <c r="AH29" s="4"/>
      <c r="AI29" s="6">
        <v>14866386115</v>
      </c>
      <c r="AJ29" s="4"/>
      <c r="AK29" s="9">
        <v>1.2978827978289151E-2</v>
      </c>
      <c r="AL29" s="4"/>
      <c r="AM29" s="4"/>
      <c r="AN29" s="4"/>
      <c r="AO29" s="4"/>
      <c r="AP29" s="4"/>
    </row>
    <row r="30" spans="1:42">
      <c r="A30" s="1" t="s">
        <v>80</v>
      </c>
      <c r="C30" s="4" t="s">
        <v>27</v>
      </c>
      <c r="D30" s="4"/>
      <c r="E30" s="4" t="s">
        <v>27</v>
      </c>
      <c r="F30" s="4"/>
      <c r="G30" s="4" t="s">
        <v>81</v>
      </c>
      <c r="H30" s="4"/>
      <c r="I30" s="4" t="s">
        <v>82</v>
      </c>
      <c r="J30" s="4"/>
      <c r="K30" s="6">
        <v>18</v>
      </c>
      <c r="L30" s="4"/>
      <c r="M30" s="6">
        <v>18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78404</v>
      </c>
      <c r="V30" s="4"/>
      <c r="W30" s="6">
        <v>75013292011</v>
      </c>
      <c r="X30" s="4"/>
      <c r="Y30" s="6">
        <v>0</v>
      </c>
      <c r="Z30" s="4"/>
      <c r="AA30" s="6">
        <v>0</v>
      </c>
      <c r="AB30" s="4"/>
      <c r="AC30" s="6">
        <v>78404</v>
      </c>
      <c r="AD30" s="4"/>
      <c r="AE30" s="6">
        <v>923824</v>
      </c>
      <c r="AF30" s="4"/>
      <c r="AG30" s="6">
        <v>75013292011</v>
      </c>
      <c r="AH30" s="4"/>
      <c r="AI30" s="6">
        <v>72418368687</v>
      </c>
      <c r="AJ30" s="4"/>
      <c r="AK30" s="9">
        <v>6.3223539492798547E-2</v>
      </c>
      <c r="AL30" s="4"/>
      <c r="AM30" s="4"/>
      <c r="AN30" s="4"/>
      <c r="AO30" s="4"/>
      <c r="AP30" s="4"/>
    </row>
    <row r="31" spans="1:42">
      <c r="A31" s="1" t="s">
        <v>83</v>
      </c>
      <c r="C31" s="4" t="s">
        <v>27</v>
      </c>
      <c r="D31" s="4"/>
      <c r="E31" s="4" t="s">
        <v>27</v>
      </c>
      <c r="F31" s="4"/>
      <c r="G31" s="4" t="s">
        <v>84</v>
      </c>
      <c r="H31" s="4"/>
      <c r="I31" s="4" t="s">
        <v>85</v>
      </c>
      <c r="J31" s="4"/>
      <c r="K31" s="6">
        <v>21</v>
      </c>
      <c r="L31" s="4"/>
      <c r="M31" s="6">
        <v>21</v>
      </c>
      <c r="N31" s="4"/>
      <c r="O31" s="6">
        <v>0</v>
      </c>
      <c r="P31" s="4"/>
      <c r="Q31" s="6">
        <v>0</v>
      </c>
      <c r="R31" s="4"/>
      <c r="S31" s="6">
        <v>0</v>
      </c>
      <c r="T31" s="4"/>
      <c r="U31" s="6">
        <v>77296</v>
      </c>
      <c r="V31" s="4"/>
      <c r="W31" s="6">
        <v>75013902604</v>
      </c>
      <c r="X31" s="4"/>
      <c r="Y31" s="6">
        <v>0</v>
      </c>
      <c r="Z31" s="4"/>
      <c r="AA31" s="6">
        <v>0</v>
      </c>
      <c r="AB31" s="4"/>
      <c r="AC31" s="6">
        <v>77296</v>
      </c>
      <c r="AD31" s="4"/>
      <c r="AE31" s="6">
        <v>937262</v>
      </c>
      <c r="AF31" s="4"/>
      <c r="AG31" s="6">
        <v>75013902604</v>
      </c>
      <c r="AH31" s="4"/>
      <c r="AI31" s="6">
        <v>72433472615</v>
      </c>
      <c r="AJ31" s="4"/>
      <c r="AK31" s="9">
        <v>6.3236725702398661E-2</v>
      </c>
      <c r="AL31" s="4"/>
      <c r="AM31" s="4"/>
      <c r="AN31" s="4"/>
      <c r="AO31" s="4"/>
      <c r="AP31" s="4"/>
    </row>
    <row r="32" spans="1:42">
      <c r="A32" s="1" t="s">
        <v>86</v>
      </c>
      <c r="C32" s="4" t="s">
        <v>27</v>
      </c>
      <c r="D32" s="4"/>
      <c r="E32" s="4" t="s">
        <v>27</v>
      </c>
      <c r="F32" s="4"/>
      <c r="G32" s="4" t="s">
        <v>87</v>
      </c>
      <c r="H32" s="4"/>
      <c r="I32" s="4" t="s">
        <v>41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0</v>
      </c>
      <c r="R32" s="4"/>
      <c r="S32" s="6">
        <v>0</v>
      </c>
      <c r="T32" s="4"/>
      <c r="U32" s="6">
        <v>54646</v>
      </c>
      <c r="V32" s="4"/>
      <c r="W32" s="6">
        <v>50009606137</v>
      </c>
      <c r="X32" s="4"/>
      <c r="Y32" s="6">
        <v>0</v>
      </c>
      <c r="Z32" s="4"/>
      <c r="AA32" s="6">
        <v>0</v>
      </c>
      <c r="AB32" s="4"/>
      <c r="AC32" s="6">
        <v>54646</v>
      </c>
      <c r="AD32" s="4"/>
      <c r="AE32" s="6">
        <v>926680</v>
      </c>
      <c r="AF32" s="4"/>
      <c r="AG32" s="6">
        <v>50009606137</v>
      </c>
      <c r="AH32" s="4"/>
      <c r="AI32" s="6">
        <v>50630176896</v>
      </c>
      <c r="AJ32" s="4"/>
      <c r="AK32" s="9">
        <v>4.4201754976652158E-2</v>
      </c>
      <c r="AL32" s="4"/>
      <c r="AM32" s="4"/>
      <c r="AN32" s="4"/>
      <c r="AO32" s="4"/>
      <c r="AP32" s="4"/>
    </row>
    <row r="33" spans="3:42" ht="24.75" thickBo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1">
        <f>SUM(Q9:Q32)</f>
        <v>960991314222</v>
      </c>
      <c r="R33" s="4"/>
      <c r="S33" s="11">
        <f>SUM(S9:S32)</f>
        <v>1054928130051</v>
      </c>
      <c r="T33" s="4"/>
      <c r="U33" s="4"/>
      <c r="V33" s="4"/>
      <c r="W33" s="11">
        <f>SUM(W9:W32)</f>
        <v>345059814115</v>
      </c>
      <c r="X33" s="4"/>
      <c r="Y33" s="4"/>
      <c r="Z33" s="4"/>
      <c r="AA33" s="11">
        <f>SUM(AA9:AA32)</f>
        <v>391527268481</v>
      </c>
      <c r="AB33" s="4"/>
      <c r="AC33" s="4"/>
      <c r="AD33" s="4"/>
      <c r="AE33" s="4"/>
      <c r="AF33" s="4"/>
      <c r="AG33" s="11">
        <f>SUM(AG9:AG32)</f>
        <v>971368485753</v>
      </c>
      <c r="AH33" s="4"/>
      <c r="AI33" s="11">
        <f>SUM(AI9:AI32)</f>
        <v>1025005448217</v>
      </c>
      <c r="AJ33" s="4"/>
      <c r="AK33" s="10">
        <f>SUM(AK9:AK32)</f>
        <v>0.89486236172721745</v>
      </c>
      <c r="AL33" s="4"/>
      <c r="AM33" s="4"/>
      <c r="AN33" s="4"/>
      <c r="AO33" s="4"/>
      <c r="AP33" s="4"/>
    </row>
    <row r="34" spans="3:42" ht="24.75" thickTop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6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6"/>
      <c r="AJ34" s="4"/>
      <c r="AK34" s="4"/>
      <c r="AL34" s="4"/>
      <c r="AM34" s="4"/>
      <c r="AN34" s="4"/>
      <c r="AO34" s="4"/>
      <c r="AP34" s="4"/>
    </row>
    <row r="35" spans="3:4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6"/>
      <c r="AJ35" s="4"/>
      <c r="AK35" s="4"/>
      <c r="AL35" s="4"/>
      <c r="AM35" s="4"/>
      <c r="AN35" s="4"/>
      <c r="AO35" s="4"/>
      <c r="AP35" s="4"/>
    </row>
    <row r="36" spans="3:4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21"/>
  <sheetViews>
    <sheetView rightToLeft="1" workbookViewId="0">
      <selection activeCell="G21" sqref="G21"/>
    </sheetView>
  </sheetViews>
  <sheetFormatPr defaultRowHeight="24"/>
  <cols>
    <col min="1" max="1" width="31.57031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6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6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6" ht="24.75">
      <c r="A6" s="15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16" ht="24.75">
      <c r="A7" s="16" t="s">
        <v>3</v>
      </c>
      <c r="C7" s="16" t="s">
        <v>7</v>
      </c>
      <c r="E7" s="16" t="s">
        <v>88</v>
      </c>
      <c r="G7" s="16" t="s">
        <v>89</v>
      </c>
      <c r="I7" s="16" t="s">
        <v>90</v>
      </c>
      <c r="K7" s="16" t="s">
        <v>91</v>
      </c>
      <c r="M7" s="16" t="s">
        <v>92</v>
      </c>
    </row>
    <row r="8" spans="1:16">
      <c r="A8" s="1" t="s">
        <v>74</v>
      </c>
      <c r="C8" s="6">
        <v>111350</v>
      </c>
      <c r="D8" s="4"/>
      <c r="E8" s="6">
        <v>898070</v>
      </c>
      <c r="F8" s="4"/>
      <c r="G8" s="6">
        <v>846728</v>
      </c>
      <c r="H8" s="4"/>
      <c r="I8" s="4" t="s">
        <v>93</v>
      </c>
      <c r="K8" s="6">
        <v>94283162800</v>
      </c>
      <c r="M8" s="1" t="s">
        <v>183</v>
      </c>
      <c r="P8" s="12"/>
    </row>
    <row r="9" spans="1:16">
      <c r="A9" s="1" t="s">
        <v>62</v>
      </c>
      <c r="C9" s="6">
        <v>104597</v>
      </c>
      <c r="D9" s="4"/>
      <c r="E9" s="6">
        <v>939026</v>
      </c>
      <c r="F9" s="4"/>
      <c r="G9" s="6">
        <v>887099</v>
      </c>
      <c r="H9" s="4"/>
      <c r="I9" s="4" t="s">
        <v>94</v>
      </c>
      <c r="K9" s="6">
        <v>92787894103</v>
      </c>
      <c r="M9" s="1" t="s">
        <v>183</v>
      </c>
      <c r="P9" s="12"/>
    </row>
    <row r="10" spans="1:16">
      <c r="A10" s="1" t="s">
        <v>77</v>
      </c>
      <c r="C10" s="6">
        <v>15704</v>
      </c>
      <c r="D10" s="4"/>
      <c r="E10" s="6">
        <v>957510</v>
      </c>
      <c r="F10" s="4"/>
      <c r="G10" s="6">
        <v>946834</v>
      </c>
      <c r="H10" s="4"/>
      <c r="I10" s="4" t="s">
        <v>95</v>
      </c>
      <c r="K10" s="6">
        <v>14869081136</v>
      </c>
      <c r="M10" s="1" t="s">
        <v>183</v>
      </c>
      <c r="P10" s="12"/>
    </row>
    <row r="11" spans="1:16">
      <c r="A11" s="1" t="s">
        <v>72</v>
      </c>
      <c r="C11" s="6">
        <v>146677</v>
      </c>
      <c r="D11" s="4"/>
      <c r="E11" s="6">
        <v>969670</v>
      </c>
      <c r="F11" s="4"/>
      <c r="G11" s="6">
        <v>892525</v>
      </c>
      <c r="H11" s="4"/>
      <c r="I11" s="4" t="s">
        <v>96</v>
      </c>
      <c r="K11" s="6">
        <v>130912889425</v>
      </c>
      <c r="M11" s="1" t="s">
        <v>183</v>
      </c>
      <c r="P11" s="12"/>
    </row>
    <row r="12" spans="1:16">
      <c r="A12" s="1" t="s">
        <v>73</v>
      </c>
      <c r="C12" s="6">
        <v>32721</v>
      </c>
      <c r="D12" s="4"/>
      <c r="E12" s="6">
        <v>920060</v>
      </c>
      <c r="F12" s="4"/>
      <c r="G12" s="6">
        <v>900450</v>
      </c>
      <c r="H12" s="4"/>
      <c r="I12" s="4" t="s">
        <v>97</v>
      </c>
      <c r="K12" s="6">
        <v>29463624450</v>
      </c>
      <c r="M12" s="1" t="s">
        <v>183</v>
      </c>
      <c r="P12" s="12"/>
    </row>
    <row r="13" spans="1:16">
      <c r="A13" s="1" t="s">
        <v>58</v>
      </c>
      <c r="C13" s="6">
        <v>30158</v>
      </c>
      <c r="D13" s="4"/>
      <c r="E13" s="6">
        <v>958930</v>
      </c>
      <c r="F13" s="4"/>
      <c r="G13" s="6">
        <v>957291</v>
      </c>
      <c r="H13" s="4"/>
      <c r="I13" s="4" t="s">
        <v>98</v>
      </c>
      <c r="K13" s="6">
        <v>28869981978</v>
      </c>
      <c r="M13" s="1" t="s">
        <v>183</v>
      </c>
      <c r="P13" s="12"/>
    </row>
    <row r="14" spans="1:16">
      <c r="A14" s="1" t="s">
        <v>83</v>
      </c>
      <c r="C14" s="6">
        <v>77296</v>
      </c>
      <c r="D14" s="4"/>
      <c r="E14" s="6">
        <v>1000000</v>
      </c>
      <c r="F14" s="4"/>
      <c r="G14" s="6">
        <v>937262</v>
      </c>
      <c r="H14" s="4"/>
      <c r="I14" s="4" t="s">
        <v>99</v>
      </c>
      <c r="K14" s="6">
        <v>72446603552</v>
      </c>
      <c r="M14" s="1" t="s">
        <v>183</v>
      </c>
      <c r="P14" s="12"/>
    </row>
    <row r="15" spans="1:16">
      <c r="A15" s="1" t="s">
        <v>52</v>
      </c>
      <c r="C15" s="6">
        <v>237824</v>
      </c>
      <c r="D15" s="4"/>
      <c r="E15" s="6">
        <v>978837</v>
      </c>
      <c r="F15" s="4"/>
      <c r="G15" s="6">
        <v>973393</v>
      </c>
      <c r="H15" s="4"/>
      <c r="I15" s="4" t="s">
        <v>100</v>
      </c>
      <c r="K15" s="6">
        <v>231496216832</v>
      </c>
      <c r="M15" s="1" t="s">
        <v>183</v>
      </c>
      <c r="P15" s="12"/>
    </row>
    <row r="16" spans="1:16">
      <c r="A16" s="1" t="s">
        <v>80</v>
      </c>
      <c r="C16" s="6">
        <v>78404</v>
      </c>
      <c r="D16" s="4"/>
      <c r="E16" s="6">
        <v>956580</v>
      </c>
      <c r="F16" s="4"/>
      <c r="G16" s="6">
        <v>923824</v>
      </c>
      <c r="H16" s="4"/>
      <c r="I16" s="4" t="s">
        <v>101</v>
      </c>
      <c r="K16" s="6">
        <v>72431496896</v>
      </c>
      <c r="M16" s="1" t="s">
        <v>183</v>
      </c>
      <c r="P16" s="12"/>
    </row>
    <row r="17" spans="1:16">
      <c r="A17" s="1" t="s">
        <v>33</v>
      </c>
      <c r="C17" s="6">
        <v>86678</v>
      </c>
      <c r="D17" s="4"/>
      <c r="E17" s="6">
        <v>900960</v>
      </c>
      <c r="F17" s="4"/>
      <c r="G17" s="6">
        <v>893689</v>
      </c>
      <c r="H17" s="4"/>
      <c r="I17" s="4" t="s">
        <v>102</v>
      </c>
      <c r="K17" s="6">
        <v>77463175142</v>
      </c>
      <c r="M17" s="1" t="s">
        <v>183</v>
      </c>
      <c r="P17" s="12"/>
    </row>
    <row r="18" spans="1:16">
      <c r="A18" s="1" t="s">
        <v>66</v>
      </c>
      <c r="C18" s="6">
        <v>110766</v>
      </c>
      <c r="D18" s="4"/>
      <c r="E18" s="6">
        <v>919600</v>
      </c>
      <c r="F18" s="4"/>
      <c r="G18" s="6">
        <v>859115</v>
      </c>
      <c r="H18" s="4"/>
      <c r="I18" s="4" t="s">
        <v>103</v>
      </c>
      <c r="K18" s="6">
        <v>95160732090</v>
      </c>
      <c r="M18" s="1" t="s">
        <v>183</v>
      </c>
      <c r="P18" s="12"/>
    </row>
    <row r="19" spans="1:16" ht="24.75" thickBot="1">
      <c r="C19" s="4"/>
      <c r="D19" s="4"/>
      <c r="E19" s="4"/>
      <c r="F19" s="4"/>
      <c r="G19" s="4"/>
      <c r="H19" s="4"/>
      <c r="I19" s="4"/>
      <c r="K19" s="11">
        <f>SUM(K8:K18)</f>
        <v>940184858404</v>
      </c>
    </row>
    <row r="20" spans="1:16" ht="24.75" thickTop="1">
      <c r="K20" s="4"/>
    </row>
    <row r="21" spans="1:16">
      <c r="K21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:I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6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105</v>
      </c>
      <c r="C6" s="16" t="s">
        <v>106</v>
      </c>
      <c r="D6" s="16" t="s">
        <v>106</v>
      </c>
      <c r="E6" s="16" t="s">
        <v>106</v>
      </c>
      <c r="F6" s="16" t="s">
        <v>106</v>
      </c>
      <c r="G6" s="16" t="s">
        <v>106</v>
      </c>
      <c r="H6" s="16" t="s">
        <v>106</v>
      </c>
      <c r="I6" s="16" t="s">
        <v>106</v>
      </c>
      <c r="K6" s="16" t="s">
        <v>182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105</v>
      </c>
      <c r="C7" s="16" t="s">
        <v>107</v>
      </c>
      <c r="E7" s="16" t="s">
        <v>108</v>
      </c>
      <c r="G7" s="16" t="s">
        <v>109</v>
      </c>
      <c r="I7" s="16" t="s">
        <v>24</v>
      </c>
      <c r="K7" s="16" t="s">
        <v>110</v>
      </c>
      <c r="M7" s="16" t="s">
        <v>111</v>
      </c>
      <c r="O7" s="16" t="s">
        <v>112</v>
      </c>
      <c r="Q7" s="16" t="s">
        <v>110</v>
      </c>
      <c r="S7" s="16" t="s">
        <v>104</v>
      </c>
    </row>
    <row r="8" spans="1:19">
      <c r="A8" s="1" t="s">
        <v>113</v>
      </c>
      <c r="C8" s="4" t="s">
        <v>114</v>
      </c>
      <c r="D8" s="4"/>
      <c r="E8" s="4" t="s">
        <v>115</v>
      </c>
      <c r="F8" s="4"/>
      <c r="G8" s="4" t="s">
        <v>116</v>
      </c>
      <c r="H8" s="4"/>
      <c r="I8" s="6">
        <v>5</v>
      </c>
      <c r="J8" s="4"/>
      <c r="K8" s="6">
        <v>1210882249</v>
      </c>
      <c r="L8" s="4"/>
      <c r="M8" s="6">
        <v>103923105</v>
      </c>
      <c r="N8" s="4"/>
      <c r="O8" s="6">
        <v>1200240000</v>
      </c>
      <c r="P8" s="4"/>
      <c r="Q8" s="6">
        <v>114565354</v>
      </c>
      <c r="R8" s="4"/>
      <c r="S8" s="9">
        <v>1.0001919836708081E-4</v>
      </c>
    </row>
    <row r="9" spans="1:19">
      <c r="A9" s="1" t="s">
        <v>113</v>
      </c>
      <c r="C9" s="4" t="s">
        <v>117</v>
      </c>
      <c r="D9" s="4"/>
      <c r="E9" s="4" t="s">
        <v>118</v>
      </c>
      <c r="F9" s="4"/>
      <c r="G9" s="4" t="s">
        <v>119</v>
      </c>
      <c r="H9" s="4"/>
      <c r="I9" s="6">
        <v>5</v>
      </c>
      <c r="J9" s="4"/>
      <c r="K9" s="6">
        <v>536027714</v>
      </c>
      <c r="L9" s="4"/>
      <c r="M9" s="6">
        <v>3747715000</v>
      </c>
      <c r="N9" s="4"/>
      <c r="O9" s="6">
        <v>2109745520</v>
      </c>
      <c r="P9" s="4"/>
      <c r="Q9" s="6">
        <v>2173997194</v>
      </c>
      <c r="R9" s="4"/>
      <c r="S9" s="9">
        <v>1.8979687052349445E-3</v>
      </c>
    </row>
    <row r="10" spans="1:19">
      <c r="A10" s="1" t="s">
        <v>120</v>
      </c>
      <c r="C10" s="4" t="s">
        <v>121</v>
      </c>
      <c r="D10" s="4"/>
      <c r="E10" s="4" t="s">
        <v>115</v>
      </c>
      <c r="F10" s="4"/>
      <c r="G10" s="4" t="s">
        <v>122</v>
      </c>
      <c r="H10" s="4"/>
      <c r="I10" s="6">
        <v>5</v>
      </c>
      <c r="J10" s="4"/>
      <c r="K10" s="6">
        <v>19742260015</v>
      </c>
      <c r="L10" s="4"/>
      <c r="M10" s="6">
        <v>224130122403</v>
      </c>
      <c r="N10" s="4"/>
      <c r="O10" s="6">
        <v>141545065701</v>
      </c>
      <c r="P10" s="4"/>
      <c r="Q10" s="6">
        <v>102327316717</v>
      </c>
      <c r="R10" s="4"/>
      <c r="S10" s="9">
        <v>8.9335002526930857E-2</v>
      </c>
    </row>
    <row r="11" spans="1:19">
      <c r="A11" s="1" t="s">
        <v>123</v>
      </c>
      <c r="C11" s="4" t="s">
        <v>124</v>
      </c>
      <c r="D11" s="4"/>
      <c r="E11" s="4" t="s">
        <v>115</v>
      </c>
      <c r="F11" s="4"/>
      <c r="G11" s="4" t="s">
        <v>125</v>
      </c>
      <c r="H11" s="4"/>
      <c r="I11" s="6">
        <v>5</v>
      </c>
      <c r="J11" s="4"/>
      <c r="K11" s="6">
        <v>2489912633</v>
      </c>
      <c r="L11" s="4"/>
      <c r="M11" s="6">
        <v>33941262706</v>
      </c>
      <c r="N11" s="4"/>
      <c r="O11" s="6">
        <v>34781824918</v>
      </c>
      <c r="P11" s="4"/>
      <c r="Q11" s="6">
        <v>1649350421</v>
      </c>
      <c r="R11" s="4"/>
      <c r="S11" s="9">
        <v>1.4399353833867371E-3</v>
      </c>
    </row>
    <row r="12" spans="1:19" ht="24.75" thickBot="1">
      <c r="C12" s="4"/>
      <c r="D12" s="4"/>
      <c r="E12" s="4"/>
      <c r="F12" s="4"/>
      <c r="G12" s="4"/>
      <c r="H12" s="4"/>
      <c r="I12" s="4"/>
      <c r="J12" s="4"/>
      <c r="K12" s="11">
        <f>SUM(K8:K11)</f>
        <v>23979082611</v>
      </c>
      <c r="L12" s="4"/>
      <c r="M12" s="11">
        <f>SUM(M8:M11)</f>
        <v>261923023214</v>
      </c>
      <c r="N12" s="4"/>
      <c r="O12" s="11">
        <f>SUM(O8:O11)</f>
        <v>179636876139</v>
      </c>
      <c r="P12" s="4"/>
      <c r="Q12" s="11">
        <f>SUM(Q8:Q11)</f>
        <v>106265229686</v>
      </c>
      <c r="R12" s="4"/>
      <c r="S12" s="13">
        <f>SUM(S8:S11)</f>
        <v>9.2772925813919618E-2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8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22"/>
  <sheetViews>
    <sheetView rightToLeft="1" workbookViewId="0">
      <selection activeCell="I27" sqref="I27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12.42578125" style="1" bestFit="1" customWidth="1"/>
    <col min="22" max="16384" width="9.140625" style="1"/>
  </cols>
  <sheetData>
    <row r="2" spans="1:23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3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3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3" ht="24.75">
      <c r="A6" s="16" t="s">
        <v>127</v>
      </c>
      <c r="B6" s="16" t="s">
        <v>127</v>
      </c>
      <c r="C6" s="16" t="s">
        <v>127</v>
      </c>
      <c r="D6" s="16" t="s">
        <v>127</v>
      </c>
      <c r="E6" s="16" t="s">
        <v>127</v>
      </c>
      <c r="F6" s="16" t="s">
        <v>127</v>
      </c>
      <c r="G6" s="16" t="s">
        <v>127</v>
      </c>
      <c r="I6" s="16" t="s">
        <v>128</v>
      </c>
      <c r="J6" s="16" t="s">
        <v>128</v>
      </c>
      <c r="K6" s="16" t="s">
        <v>128</v>
      </c>
      <c r="L6" s="16" t="s">
        <v>128</v>
      </c>
      <c r="M6" s="16" t="s">
        <v>128</v>
      </c>
      <c r="O6" s="16" t="s">
        <v>129</v>
      </c>
      <c r="P6" s="16" t="s">
        <v>129</v>
      </c>
      <c r="Q6" s="16" t="s">
        <v>129</v>
      </c>
      <c r="R6" s="16" t="s">
        <v>129</v>
      </c>
      <c r="S6" s="16" t="s">
        <v>129</v>
      </c>
    </row>
    <row r="7" spans="1:23" ht="24.75">
      <c r="A7" s="16" t="s">
        <v>130</v>
      </c>
      <c r="C7" s="16" t="s">
        <v>131</v>
      </c>
      <c r="E7" s="16" t="s">
        <v>23</v>
      </c>
      <c r="G7" s="16" t="s">
        <v>24</v>
      </c>
      <c r="I7" s="16" t="s">
        <v>132</v>
      </c>
      <c r="K7" s="16" t="s">
        <v>133</v>
      </c>
      <c r="M7" s="16" t="s">
        <v>134</v>
      </c>
      <c r="O7" s="16" t="s">
        <v>132</v>
      </c>
      <c r="Q7" s="16" t="s">
        <v>133</v>
      </c>
      <c r="S7" s="16" t="s">
        <v>134</v>
      </c>
    </row>
    <row r="8" spans="1:23">
      <c r="A8" s="1" t="s">
        <v>135</v>
      </c>
      <c r="C8" s="4" t="s">
        <v>184</v>
      </c>
      <c r="D8" s="4"/>
      <c r="E8" s="4" t="s">
        <v>137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3820286</v>
      </c>
      <c r="P8" s="4"/>
      <c r="Q8" s="6">
        <v>0</v>
      </c>
      <c r="R8" s="4"/>
      <c r="S8" s="6">
        <v>3820286</v>
      </c>
      <c r="T8" s="4"/>
      <c r="U8" s="4"/>
      <c r="V8" s="4"/>
      <c r="W8" s="4"/>
    </row>
    <row r="9" spans="1:23">
      <c r="A9" s="1" t="s">
        <v>77</v>
      </c>
      <c r="C9" s="4" t="s">
        <v>184</v>
      </c>
      <c r="D9" s="4"/>
      <c r="E9" s="4" t="s">
        <v>79</v>
      </c>
      <c r="F9" s="4"/>
      <c r="G9" s="6">
        <v>15</v>
      </c>
      <c r="H9" s="4"/>
      <c r="I9" s="6">
        <v>86648838</v>
      </c>
      <c r="J9" s="4"/>
      <c r="K9" s="6">
        <v>0</v>
      </c>
      <c r="L9" s="4"/>
      <c r="M9" s="6">
        <v>86648838</v>
      </c>
      <c r="N9" s="4"/>
      <c r="O9" s="6">
        <v>86648838</v>
      </c>
      <c r="P9" s="4"/>
      <c r="Q9" s="6">
        <v>0</v>
      </c>
      <c r="R9" s="4"/>
      <c r="S9" s="6">
        <v>86648838</v>
      </c>
      <c r="T9" s="4"/>
      <c r="U9" s="4"/>
      <c r="V9" s="4"/>
      <c r="W9" s="4"/>
    </row>
    <row r="10" spans="1:23">
      <c r="A10" s="1" t="s">
        <v>138</v>
      </c>
      <c r="C10" s="4" t="s">
        <v>184</v>
      </c>
      <c r="D10" s="4"/>
      <c r="E10" s="4" t="s">
        <v>139</v>
      </c>
      <c r="F10" s="4"/>
      <c r="G10" s="6">
        <v>16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37828264</v>
      </c>
      <c r="P10" s="4"/>
      <c r="Q10" s="6">
        <v>0</v>
      </c>
      <c r="R10" s="4"/>
      <c r="S10" s="6">
        <v>37828264</v>
      </c>
      <c r="T10" s="4"/>
      <c r="U10" s="4"/>
      <c r="V10" s="4"/>
      <c r="W10" s="4"/>
    </row>
    <row r="11" spans="1:23">
      <c r="A11" s="1" t="s">
        <v>72</v>
      </c>
      <c r="C11" s="4" t="s">
        <v>184</v>
      </c>
      <c r="D11" s="4"/>
      <c r="E11" s="4" t="s">
        <v>35</v>
      </c>
      <c r="F11" s="4"/>
      <c r="G11" s="6">
        <v>17</v>
      </c>
      <c r="H11" s="4"/>
      <c r="I11" s="6">
        <v>1979077878</v>
      </c>
      <c r="J11" s="4"/>
      <c r="K11" s="6">
        <v>0</v>
      </c>
      <c r="L11" s="4"/>
      <c r="M11" s="6">
        <v>1979077878</v>
      </c>
      <c r="N11" s="4"/>
      <c r="O11" s="6">
        <v>12842290825</v>
      </c>
      <c r="P11" s="4"/>
      <c r="Q11" s="6">
        <v>0</v>
      </c>
      <c r="R11" s="4"/>
      <c r="S11" s="6">
        <v>12842290825</v>
      </c>
      <c r="T11" s="4"/>
      <c r="U11" s="4"/>
      <c r="V11" s="4"/>
      <c r="W11" s="4"/>
    </row>
    <row r="12" spans="1:23">
      <c r="A12" s="1" t="s">
        <v>140</v>
      </c>
      <c r="C12" s="4" t="s">
        <v>184</v>
      </c>
      <c r="D12" s="4"/>
      <c r="E12" s="4" t="s">
        <v>141</v>
      </c>
      <c r="F12" s="4"/>
      <c r="G12" s="6">
        <v>17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453867290</v>
      </c>
      <c r="P12" s="4"/>
      <c r="Q12" s="6">
        <v>0</v>
      </c>
      <c r="R12" s="4"/>
      <c r="S12" s="6">
        <v>453867290</v>
      </c>
      <c r="T12" s="4"/>
      <c r="U12" s="4"/>
      <c r="V12" s="4"/>
      <c r="W12" s="4"/>
    </row>
    <row r="13" spans="1:23">
      <c r="A13" s="1" t="s">
        <v>83</v>
      </c>
      <c r="C13" s="4" t="s">
        <v>184</v>
      </c>
      <c r="D13" s="4"/>
      <c r="E13" s="4" t="s">
        <v>85</v>
      </c>
      <c r="F13" s="4"/>
      <c r="G13" s="6">
        <v>21</v>
      </c>
      <c r="H13" s="4"/>
      <c r="I13" s="6">
        <v>927197895</v>
      </c>
      <c r="J13" s="4"/>
      <c r="K13" s="6">
        <v>0</v>
      </c>
      <c r="L13" s="4"/>
      <c r="M13" s="6">
        <v>927197895</v>
      </c>
      <c r="N13" s="4"/>
      <c r="O13" s="6">
        <v>927197895</v>
      </c>
      <c r="P13" s="4"/>
      <c r="Q13" s="6">
        <v>0</v>
      </c>
      <c r="R13" s="4"/>
      <c r="S13" s="6">
        <v>927197895</v>
      </c>
      <c r="T13" s="4"/>
      <c r="U13" s="4"/>
      <c r="V13" s="4"/>
      <c r="W13" s="4"/>
    </row>
    <row r="14" spans="1:23">
      <c r="A14" s="1" t="s">
        <v>80</v>
      </c>
      <c r="C14" s="4" t="s">
        <v>184</v>
      </c>
      <c r="D14" s="4"/>
      <c r="E14" s="4" t="s">
        <v>82</v>
      </c>
      <c r="F14" s="4"/>
      <c r="G14" s="6">
        <v>18</v>
      </c>
      <c r="H14" s="4"/>
      <c r="I14" s="6">
        <v>772921482</v>
      </c>
      <c r="J14" s="4"/>
      <c r="K14" s="6">
        <v>0</v>
      </c>
      <c r="L14" s="4"/>
      <c r="M14" s="6">
        <v>772921482</v>
      </c>
      <c r="N14" s="4"/>
      <c r="O14" s="6">
        <v>772921482</v>
      </c>
      <c r="P14" s="4"/>
      <c r="Q14" s="6">
        <v>0</v>
      </c>
      <c r="R14" s="4"/>
      <c r="S14" s="6">
        <v>772921482</v>
      </c>
      <c r="T14" s="4"/>
      <c r="U14" s="4"/>
      <c r="V14" s="4"/>
      <c r="W14" s="4"/>
    </row>
    <row r="15" spans="1:23">
      <c r="A15" s="1" t="s">
        <v>113</v>
      </c>
      <c r="C15" s="6">
        <v>1</v>
      </c>
      <c r="D15" s="4"/>
      <c r="E15" s="4" t="s">
        <v>184</v>
      </c>
      <c r="F15" s="4"/>
      <c r="G15" s="6">
        <v>5</v>
      </c>
      <c r="H15" s="4"/>
      <c r="I15" s="6">
        <v>3923105</v>
      </c>
      <c r="J15" s="4"/>
      <c r="K15" s="6">
        <v>0</v>
      </c>
      <c r="L15" s="4"/>
      <c r="M15" s="6">
        <v>3923105</v>
      </c>
      <c r="N15" s="4"/>
      <c r="O15" s="6">
        <v>4057881</v>
      </c>
      <c r="P15" s="4"/>
      <c r="Q15" s="6">
        <v>0</v>
      </c>
      <c r="R15" s="4"/>
      <c r="S15" s="6">
        <v>4057881</v>
      </c>
      <c r="T15" s="4"/>
      <c r="U15" s="4"/>
      <c r="V15" s="4"/>
      <c r="W15" s="4"/>
    </row>
    <row r="16" spans="1:23">
      <c r="A16" s="1" t="s">
        <v>120</v>
      </c>
      <c r="C16" s="6">
        <v>17</v>
      </c>
      <c r="D16" s="4"/>
      <c r="E16" s="4" t="s">
        <v>184</v>
      </c>
      <c r="F16" s="4"/>
      <c r="G16" s="6">
        <v>5</v>
      </c>
      <c r="H16" s="4"/>
      <c r="I16" s="6">
        <v>3654027</v>
      </c>
      <c r="J16" s="4"/>
      <c r="K16" s="6">
        <v>0</v>
      </c>
      <c r="L16" s="4"/>
      <c r="M16" s="6">
        <v>3654027</v>
      </c>
      <c r="N16" s="4"/>
      <c r="O16" s="6">
        <v>52325386</v>
      </c>
      <c r="P16" s="4"/>
      <c r="Q16" s="6">
        <v>0</v>
      </c>
      <c r="R16" s="4"/>
      <c r="S16" s="6">
        <v>52325386</v>
      </c>
      <c r="T16" s="4"/>
      <c r="U16" s="4"/>
      <c r="V16" s="4"/>
      <c r="W16" s="4"/>
    </row>
    <row r="17" spans="1:23">
      <c r="A17" s="1" t="s">
        <v>123</v>
      </c>
      <c r="C17" s="6">
        <v>17</v>
      </c>
      <c r="D17" s="4"/>
      <c r="E17" s="4" t="s">
        <v>184</v>
      </c>
      <c r="F17" s="4"/>
      <c r="G17" s="6">
        <v>5</v>
      </c>
      <c r="H17" s="4"/>
      <c r="I17" s="6">
        <v>38160</v>
      </c>
      <c r="J17" s="4"/>
      <c r="K17" s="6">
        <v>0</v>
      </c>
      <c r="L17" s="4"/>
      <c r="M17" s="6">
        <v>38160</v>
      </c>
      <c r="N17" s="4"/>
      <c r="O17" s="6">
        <v>165353</v>
      </c>
      <c r="P17" s="4"/>
      <c r="Q17" s="6">
        <v>0</v>
      </c>
      <c r="R17" s="4"/>
      <c r="S17" s="6">
        <v>165353</v>
      </c>
      <c r="T17" s="4"/>
      <c r="U17" s="4"/>
      <c r="V17" s="4"/>
      <c r="W17" s="4"/>
    </row>
    <row r="18" spans="1:23" ht="24.75" thickBot="1">
      <c r="C18" s="4"/>
      <c r="D18" s="4"/>
      <c r="E18" s="4"/>
      <c r="F18" s="4"/>
      <c r="G18" s="4"/>
      <c r="H18" s="4"/>
      <c r="I18" s="11">
        <f>SUM(I8:I17)</f>
        <v>3773461385</v>
      </c>
      <c r="J18" s="4"/>
      <c r="K18" s="11">
        <f>SUM(K8:K17)</f>
        <v>0</v>
      </c>
      <c r="L18" s="4"/>
      <c r="M18" s="11">
        <f>SUM(M8:M17)</f>
        <v>3773461385</v>
      </c>
      <c r="N18" s="4"/>
      <c r="O18" s="11">
        <f>SUM(O8:O17)</f>
        <v>15181123500</v>
      </c>
      <c r="P18" s="4"/>
      <c r="Q18" s="11">
        <f>SUM(Q8:Q17)</f>
        <v>0</v>
      </c>
      <c r="R18" s="4"/>
      <c r="S18" s="11">
        <f>SUM(S8:S17)</f>
        <v>15181123500</v>
      </c>
      <c r="T18" s="4"/>
      <c r="U18" s="4"/>
      <c r="V18" s="4"/>
      <c r="W18" s="4"/>
    </row>
    <row r="19" spans="1:23" ht="24.75" thickTop="1"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6"/>
      <c r="O19" s="6"/>
      <c r="P19" s="6"/>
      <c r="Q19" s="6"/>
      <c r="R19" s="6"/>
      <c r="S19" s="6"/>
      <c r="T19" s="6"/>
      <c r="U19" s="4"/>
      <c r="V19" s="4"/>
      <c r="W19" s="4"/>
    </row>
    <row r="20" spans="1:2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 s="6"/>
      <c r="O22" s="6"/>
      <c r="P22" s="6"/>
      <c r="Q22" s="6"/>
      <c r="R22" s="6"/>
      <c r="S22" s="6"/>
      <c r="T22" s="6"/>
      <c r="U22" s="4"/>
      <c r="V22" s="4"/>
      <c r="W2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topLeftCell="A4" workbookViewId="0">
      <selection activeCell="G21" sqref="G21"/>
    </sheetView>
  </sheetViews>
  <sheetFormatPr defaultRowHeight="24"/>
  <cols>
    <col min="1" max="1" width="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126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130</v>
      </c>
      <c r="C6" s="16" t="s">
        <v>110</v>
      </c>
      <c r="E6" s="16" t="s">
        <v>170</v>
      </c>
      <c r="G6" s="16" t="s">
        <v>13</v>
      </c>
    </row>
    <row r="7" spans="1:7">
      <c r="A7" s="1" t="s">
        <v>179</v>
      </c>
      <c r="C7" s="7">
        <v>-879202135</v>
      </c>
      <c r="E7" s="9">
        <f>C7/$C$10</f>
        <v>-4.1096495374136427E-2</v>
      </c>
      <c r="G7" s="9">
        <v>-7.6757143128389378E-4</v>
      </c>
    </row>
    <row r="8" spans="1:7">
      <c r="A8" s="1" t="s">
        <v>180</v>
      </c>
      <c r="C8" s="6">
        <v>22265190531</v>
      </c>
      <c r="E8" s="9">
        <f t="shared" ref="E8:E9" si="0">C8/$C$10</f>
        <v>1.0407405342134521</v>
      </c>
      <c r="G8" s="9">
        <v>1.9438219597358475E-2</v>
      </c>
    </row>
    <row r="9" spans="1:7">
      <c r="A9" s="1" t="s">
        <v>181</v>
      </c>
      <c r="C9" s="6">
        <v>7615292</v>
      </c>
      <c r="E9" s="9">
        <f t="shared" si="0"/>
        <v>3.5596116068428127E-4</v>
      </c>
      <c r="G9" s="9">
        <v>6.6483921585162957E-6</v>
      </c>
    </row>
    <row r="10" spans="1:7" ht="24.75" thickBot="1">
      <c r="C10" s="11">
        <f>SUM(C7:C9)</f>
        <v>21393603688</v>
      </c>
      <c r="E10" s="13">
        <f>SUM(E7:E9)</f>
        <v>1</v>
      </c>
      <c r="G10" s="10">
        <f>SUM(G7:G9)</f>
        <v>1.8677296558233098E-2</v>
      </c>
    </row>
    <row r="11" spans="1:7" ht="24.75" thickTop="1">
      <c r="C11" s="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13"/>
  <sheetViews>
    <sheetView rightToLeft="1" workbookViewId="0">
      <selection activeCell="G18" sqref="G18"/>
    </sheetView>
  </sheetViews>
  <sheetFormatPr defaultRowHeight="24"/>
  <cols>
    <col min="1" max="1" width="24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1" ht="24.75">
      <c r="A6" s="15" t="s">
        <v>3</v>
      </c>
      <c r="C6" s="16" t="s">
        <v>142</v>
      </c>
      <c r="D6" s="16" t="s">
        <v>142</v>
      </c>
      <c r="E6" s="16" t="s">
        <v>142</v>
      </c>
      <c r="F6" s="16" t="s">
        <v>142</v>
      </c>
      <c r="G6" s="16" t="s">
        <v>142</v>
      </c>
      <c r="I6" s="16" t="s">
        <v>128</v>
      </c>
      <c r="J6" s="16" t="s">
        <v>128</v>
      </c>
      <c r="K6" s="16" t="s">
        <v>128</v>
      </c>
      <c r="L6" s="16" t="s">
        <v>128</v>
      </c>
      <c r="M6" s="16" t="s">
        <v>128</v>
      </c>
      <c r="O6" s="16" t="s">
        <v>129</v>
      </c>
      <c r="P6" s="16" t="s">
        <v>129</v>
      </c>
      <c r="Q6" s="16" t="s">
        <v>129</v>
      </c>
      <c r="R6" s="16" t="s">
        <v>129</v>
      </c>
      <c r="S6" s="16" t="s">
        <v>129</v>
      </c>
    </row>
    <row r="7" spans="1:21" ht="24.75">
      <c r="A7" s="16" t="s">
        <v>3</v>
      </c>
      <c r="C7" s="16" t="s">
        <v>143</v>
      </c>
      <c r="E7" s="16" t="s">
        <v>144</v>
      </c>
      <c r="G7" s="16" t="s">
        <v>145</v>
      </c>
      <c r="I7" s="16" t="s">
        <v>146</v>
      </c>
      <c r="K7" s="16" t="s">
        <v>133</v>
      </c>
      <c r="M7" s="16" t="s">
        <v>147</v>
      </c>
      <c r="O7" s="16" t="s">
        <v>146</v>
      </c>
      <c r="Q7" s="16" t="s">
        <v>133</v>
      </c>
      <c r="S7" s="16" t="s">
        <v>147</v>
      </c>
    </row>
    <row r="8" spans="1:21">
      <c r="A8" s="1" t="s">
        <v>16</v>
      </c>
      <c r="C8" s="4" t="s">
        <v>4</v>
      </c>
      <c r="D8" s="4"/>
      <c r="E8" s="6">
        <v>2278729</v>
      </c>
      <c r="F8" s="4"/>
      <c r="G8" s="6">
        <v>530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1207726370</v>
      </c>
      <c r="P8" s="4"/>
      <c r="Q8" s="6">
        <v>153132769</v>
      </c>
      <c r="R8" s="4"/>
      <c r="S8" s="6">
        <v>1054593601</v>
      </c>
      <c r="T8" s="4"/>
      <c r="U8" s="4"/>
    </row>
    <row r="9" spans="1:21">
      <c r="A9" s="1" t="s">
        <v>15</v>
      </c>
      <c r="C9" s="4" t="s">
        <v>148</v>
      </c>
      <c r="D9" s="4"/>
      <c r="E9" s="6">
        <v>91983</v>
      </c>
      <c r="F9" s="4"/>
      <c r="G9" s="6">
        <v>900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82784700</v>
      </c>
      <c r="P9" s="4"/>
      <c r="Q9" s="6">
        <v>10410052</v>
      </c>
      <c r="R9" s="4"/>
      <c r="S9" s="6">
        <v>72374648</v>
      </c>
      <c r="T9" s="4"/>
      <c r="U9" s="4"/>
    </row>
    <row r="10" spans="1:21">
      <c r="A10" s="1" t="s">
        <v>149</v>
      </c>
      <c r="C10" s="4" t="s">
        <v>150</v>
      </c>
      <c r="D10" s="4"/>
      <c r="E10" s="6">
        <v>6497167</v>
      </c>
      <c r="F10" s="4"/>
      <c r="G10" s="6">
        <v>100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649716700</v>
      </c>
      <c r="P10" s="4"/>
      <c r="Q10" s="6">
        <v>0</v>
      </c>
      <c r="R10" s="4"/>
      <c r="S10" s="6">
        <v>649716700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11">
        <f>SUM(I8:I10)</f>
        <v>0</v>
      </c>
      <c r="J11" s="4"/>
      <c r="K11" s="11">
        <f>SUM(K8:K10)</f>
        <v>0</v>
      </c>
      <c r="L11" s="4"/>
      <c r="M11" s="11">
        <f>SUM(M8:M10)</f>
        <v>0</v>
      </c>
      <c r="N11" s="4"/>
      <c r="O11" s="11">
        <f>SUM(O8:O10)</f>
        <v>1940227770</v>
      </c>
      <c r="P11" s="4"/>
      <c r="Q11" s="11">
        <f>SUM(Q8:Q10)</f>
        <v>163542821</v>
      </c>
      <c r="R11" s="4"/>
      <c r="S11" s="11">
        <f>SUM(S8:S10)</f>
        <v>1776684949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1"/>
  <sheetViews>
    <sheetView rightToLeft="1" workbookViewId="0">
      <selection activeCell="I13" sqref="I13"/>
    </sheetView>
  </sheetViews>
  <sheetFormatPr defaultRowHeight="24"/>
  <cols>
    <col min="1" max="1" width="31.5703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128</v>
      </c>
      <c r="D6" s="16" t="s">
        <v>128</v>
      </c>
      <c r="E6" s="16" t="s">
        <v>128</v>
      </c>
      <c r="F6" s="16" t="s">
        <v>128</v>
      </c>
      <c r="G6" s="16" t="s">
        <v>128</v>
      </c>
      <c r="H6" s="16" t="s">
        <v>128</v>
      </c>
      <c r="I6" s="16" t="s">
        <v>128</v>
      </c>
      <c r="K6" s="16" t="s">
        <v>129</v>
      </c>
      <c r="L6" s="16" t="s">
        <v>129</v>
      </c>
      <c r="M6" s="16" t="s">
        <v>129</v>
      </c>
      <c r="N6" s="16" t="s">
        <v>129</v>
      </c>
      <c r="O6" s="16" t="s">
        <v>129</v>
      </c>
      <c r="P6" s="16" t="s">
        <v>129</v>
      </c>
      <c r="Q6" s="16" t="s">
        <v>129</v>
      </c>
    </row>
    <row r="7" spans="1:17" ht="24.75">
      <c r="A7" s="16" t="s">
        <v>3</v>
      </c>
      <c r="C7" s="17" t="s">
        <v>7</v>
      </c>
      <c r="E7" s="17" t="s">
        <v>151</v>
      </c>
      <c r="G7" s="17" t="s">
        <v>152</v>
      </c>
      <c r="I7" s="17" t="s">
        <v>153</v>
      </c>
      <c r="K7" s="17" t="s">
        <v>7</v>
      </c>
      <c r="M7" s="17" t="s">
        <v>151</v>
      </c>
      <c r="O7" s="17" t="s">
        <v>152</v>
      </c>
      <c r="Q7" s="17" t="s">
        <v>153</v>
      </c>
    </row>
    <row r="8" spans="1:17">
      <c r="A8" s="1" t="s">
        <v>62</v>
      </c>
      <c r="C8" s="7">
        <v>104597</v>
      </c>
      <c r="D8" s="7"/>
      <c r="E8" s="7">
        <v>92771076297</v>
      </c>
      <c r="F8" s="7"/>
      <c r="G8" s="7">
        <v>97253153043</v>
      </c>
      <c r="H8" s="7"/>
      <c r="I8" s="7">
        <f>E8-G8</f>
        <v>-4482076746</v>
      </c>
      <c r="J8" s="7"/>
      <c r="K8" s="7">
        <v>104597</v>
      </c>
      <c r="L8" s="7"/>
      <c r="M8" s="7">
        <v>92771076297</v>
      </c>
      <c r="N8" s="7"/>
      <c r="O8" s="7">
        <v>88091477336</v>
      </c>
      <c r="P8" s="7"/>
      <c r="Q8" s="7">
        <f>M8-O8</f>
        <v>4679598961</v>
      </c>
    </row>
    <row r="9" spans="1:17">
      <c r="A9" s="1" t="s">
        <v>58</v>
      </c>
      <c r="C9" s="7">
        <v>30158</v>
      </c>
      <c r="D9" s="7"/>
      <c r="E9" s="7">
        <v>28864749293</v>
      </c>
      <c r="F9" s="7"/>
      <c r="G9" s="7">
        <v>31156796140</v>
      </c>
      <c r="H9" s="7"/>
      <c r="I9" s="7">
        <f t="shared" ref="I9:I29" si="0">E9-G9</f>
        <v>-2292046847</v>
      </c>
      <c r="J9" s="7"/>
      <c r="K9" s="7">
        <v>30158</v>
      </c>
      <c r="L9" s="7"/>
      <c r="M9" s="7">
        <v>28864749293</v>
      </c>
      <c r="N9" s="7"/>
      <c r="O9" s="7">
        <v>25775680035</v>
      </c>
      <c r="P9" s="7"/>
      <c r="Q9" s="7">
        <f t="shared" ref="Q9:Q29" si="1">M9-O9</f>
        <v>3089069258</v>
      </c>
    </row>
    <row r="10" spans="1:17">
      <c r="A10" s="1" t="s">
        <v>52</v>
      </c>
      <c r="C10" s="7">
        <v>237824</v>
      </c>
      <c r="D10" s="7"/>
      <c r="E10" s="7">
        <v>231454258142</v>
      </c>
      <c r="F10" s="7"/>
      <c r="G10" s="7">
        <v>228796624095</v>
      </c>
      <c r="H10" s="7"/>
      <c r="I10" s="7">
        <f t="shared" si="0"/>
        <v>2657634047</v>
      </c>
      <c r="J10" s="7"/>
      <c r="K10" s="7">
        <v>237824</v>
      </c>
      <c r="L10" s="7"/>
      <c r="M10" s="7">
        <v>231454258142</v>
      </c>
      <c r="N10" s="7"/>
      <c r="O10" s="7">
        <v>209207942403</v>
      </c>
      <c r="P10" s="7"/>
      <c r="Q10" s="7">
        <f t="shared" si="1"/>
        <v>22246315739</v>
      </c>
    </row>
    <row r="11" spans="1:17">
      <c r="A11" s="1" t="s">
        <v>80</v>
      </c>
      <c r="C11" s="7">
        <v>78404</v>
      </c>
      <c r="D11" s="7"/>
      <c r="E11" s="7">
        <v>72418368687</v>
      </c>
      <c r="F11" s="7"/>
      <c r="G11" s="7">
        <v>75013292011</v>
      </c>
      <c r="H11" s="7"/>
      <c r="I11" s="7">
        <f t="shared" si="0"/>
        <v>-2594923324</v>
      </c>
      <c r="J11" s="7"/>
      <c r="K11" s="7">
        <v>78404</v>
      </c>
      <c r="L11" s="7"/>
      <c r="M11" s="7">
        <v>72418368687</v>
      </c>
      <c r="N11" s="7"/>
      <c r="O11" s="7">
        <v>75013292011</v>
      </c>
      <c r="P11" s="7"/>
      <c r="Q11" s="7">
        <f t="shared" si="1"/>
        <v>-2594923324</v>
      </c>
    </row>
    <row r="12" spans="1:17">
      <c r="A12" s="1" t="s">
        <v>83</v>
      </c>
      <c r="C12" s="7">
        <v>77296</v>
      </c>
      <c r="D12" s="7"/>
      <c r="E12" s="7">
        <v>72433472605</v>
      </c>
      <c r="F12" s="7"/>
      <c r="G12" s="7">
        <v>75013902604</v>
      </c>
      <c r="H12" s="7"/>
      <c r="I12" s="7">
        <f t="shared" si="0"/>
        <v>-2580429999</v>
      </c>
      <c r="J12" s="7"/>
      <c r="K12" s="7">
        <v>77296</v>
      </c>
      <c r="L12" s="7"/>
      <c r="M12" s="7">
        <v>72433472605</v>
      </c>
      <c r="N12" s="7"/>
      <c r="O12" s="7">
        <v>75013902604</v>
      </c>
      <c r="P12" s="7"/>
      <c r="Q12" s="7">
        <f t="shared" si="1"/>
        <v>-2580429999</v>
      </c>
    </row>
    <row r="13" spans="1:17">
      <c r="A13" s="1" t="s">
        <v>33</v>
      </c>
      <c r="C13" s="7">
        <v>86678</v>
      </c>
      <c r="D13" s="7"/>
      <c r="E13" s="7">
        <v>77449134941</v>
      </c>
      <c r="F13" s="7"/>
      <c r="G13" s="7">
        <v>72813049096</v>
      </c>
      <c r="H13" s="7"/>
      <c r="I13" s="7">
        <f t="shared" si="0"/>
        <v>4636085845</v>
      </c>
      <c r="J13" s="7"/>
      <c r="K13" s="7">
        <v>86678</v>
      </c>
      <c r="L13" s="7"/>
      <c r="M13" s="7">
        <v>77449134941</v>
      </c>
      <c r="N13" s="7"/>
      <c r="O13" s="7">
        <v>71082835921</v>
      </c>
      <c r="P13" s="7"/>
      <c r="Q13" s="7">
        <f t="shared" si="1"/>
        <v>6366299020</v>
      </c>
    </row>
    <row r="14" spans="1:17">
      <c r="A14" s="1" t="s">
        <v>77</v>
      </c>
      <c r="C14" s="7">
        <v>15704</v>
      </c>
      <c r="D14" s="7"/>
      <c r="E14" s="7">
        <v>14866386115</v>
      </c>
      <c r="F14" s="7"/>
      <c r="G14" s="7">
        <v>15002080151</v>
      </c>
      <c r="H14" s="7"/>
      <c r="I14" s="7">
        <f t="shared" si="0"/>
        <v>-135694036</v>
      </c>
      <c r="J14" s="7"/>
      <c r="K14" s="7">
        <v>15704</v>
      </c>
      <c r="L14" s="7"/>
      <c r="M14" s="7">
        <v>14866386115</v>
      </c>
      <c r="N14" s="7"/>
      <c r="O14" s="7">
        <v>15002080151</v>
      </c>
      <c r="P14" s="7"/>
      <c r="Q14" s="7">
        <f t="shared" si="1"/>
        <v>-135694036</v>
      </c>
    </row>
    <row r="15" spans="1:17">
      <c r="A15" s="1" t="s">
        <v>72</v>
      </c>
      <c r="C15" s="7">
        <v>146677</v>
      </c>
      <c r="D15" s="7"/>
      <c r="E15" s="7">
        <v>130889161463</v>
      </c>
      <c r="F15" s="7"/>
      <c r="G15" s="7">
        <v>133901947585</v>
      </c>
      <c r="H15" s="7"/>
      <c r="I15" s="7">
        <f t="shared" si="0"/>
        <v>-3012786122</v>
      </c>
      <c r="J15" s="7"/>
      <c r="K15" s="7">
        <v>146677</v>
      </c>
      <c r="L15" s="7"/>
      <c r="M15" s="7">
        <v>130889161463</v>
      </c>
      <c r="N15" s="7"/>
      <c r="O15" s="7">
        <v>139690386107</v>
      </c>
      <c r="P15" s="7"/>
      <c r="Q15" s="7">
        <f t="shared" si="1"/>
        <v>-8801224644</v>
      </c>
    </row>
    <row r="16" spans="1:17">
      <c r="A16" s="1" t="s">
        <v>73</v>
      </c>
      <c r="C16" s="7">
        <v>32721</v>
      </c>
      <c r="D16" s="7"/>
      <c r="E16" s="7">
        <v>29458284168</v>
      </c>
      <c r="F16" s="7"/>
      <c r="G16" s="7">
        <v>30005031854</v>
      </c>
      <c r="H16" s="7"/>
      <c r="I16" s="7">
        <f t="shared" si="0"/>
        <v>-546747686</v>
      </c>
      <c r="J16" s="7"/>
      <c r="K16" s="7">
        <v>32721</v>
      </c>
      <c r="L16" s="7"/>
      <c r="M16" s="7">
        <v>29458284168</v>
      </c>
      <c r="N16" s="7"/>
      <c r="O16" s="7">
        <v>30005031854</v>
      </c>
      <c r="P16" s="7"/>
      <c r="Q16" s="7">
        <f t="shared" si="1"/>
        <v>-546747686</v>
      </c>
    </row>
    <row r="17" spans="1:17">
      <c r="A17" s="1" t="s">
        <v>66</v>
      </c>
      <c r="C17" s="7">
        <v>110766</v>
      </c>
      <c r="D17" s="7"/>
      <c r="E17" s="7">
        <v>95143484207</v>
      </c>
      <c r="F17" s="7"/>
      <c r="G17" s="7">
        <v>98915047383</v>
      </c>
      <c r="H17" s="7"/>
      <c r="I17" s="7">
        <f t="shared" si="0"/>
        <v>-3771563176</v>
      </c>
      <c r="J17" s="7"/>
      <c r="K17" s="7">
        <v>110766</v>
      </c>
      <c r="L17" s="7"/>
      <c r="M17" s="7">
        <v>95143484207</v>
      </c>
      <c r="N17" s="7"/>
      <c r="O17" s="7">
        <v>90619550216</v>
      </c>
      <c r="P17" s="7"/>
      <c r="Q17" s="7">
        <f t="shared" si="1"/>
        <v>4523933991</v>
      </c>
    </row>
    <row r="18" spans="1:17">
      <c r="A18" s="1" t="s">
        <v>74</v>
      </c>
      <c r="C18" s="7">
        <v>111350</v>
      </c>
      <c r="D18" s="7"/>
      <c r="E18" s="7">
        <v>94266073976</v>
      </c>
      <c r="F18" s="7"/>
      <c r="G18" s="7">
        <v>100015901358</v>
      </c>
      <c r="H18" s="7"/>
      <c r="I18" s="7">
        <f t="shared" si="0"/>
        <v>-5749827382</v>
      </c>
      <c r="J18" s="7"/>
      <c r="K18" s="7">
        <v>111350</v>
      </c>
      <c r="L18" s="7"/>
      <c r="M18" s="7">
        <v>94266073976</v>
      </c>
      <c r="N18" s="7"/>
      <c r="O18" s="7">
        <v>100015901358</v>
      </c>
      <c r="P18" s="7"/>
      <c r="Q18" s="7">
        <f t="shared" si="1"/>
        <v>-5749827382</v>
      </c>
    </row>
    <row r="19" spans="1:17">
      <c r="A19" s="1" t="s">
        <v>61</v>
      </c>
      <c r="C19" s="7">
        <v>10000</v>
      </c>
      <c r="D19" s="7"/>
      <c r="E19" s="7">
        <v>9565046021</v>
      </c>
      <c r="F19" s="7"/>
      <c r="G19" s="7">
        <v>9258321625</v>
      </c>
      <c r="H19" s="7"/>
      <c r="I19" s="7">
        <f t="shared" si="0"/>
        <v>306724396</v>
      </c>
      <c r="J19" s="7"/>
      <c r="K19" s="7">
        <v>10000</v>
      </c>
      <c r="L19" s="7"/>
      <c r="M19" s="7">
        <v>9565046021</v>
      </c>
      <c r="N19" s="7"/>
      <c r="O19" s="7">
        <v>8398477500</v>
      </c>
      <c r="P19" s="7"/>
      <c r="Q19" s="7">
        <f t="shared" si="1"/>
        <v>1166568521</v>
      </c>
    </row>
    <row r="20" spans="1:17">
      <c r="A20" s="1" t="s">
        <v>26</v>
      </c>
      <c r="C20" s="7">
        <v>4300</v>
      </c>
      <c r="D20" s="7"/>
      <c r="E20" s="7">
        <v>3081595359</v>
      </c>
      <c r="F20" s="7"/>
      <c r="G20" s="7">
        <v>2737838276</v>
      </c>
      <c r="H20" s="7"/>
      <c r="I20" s="7">
        <f t="shared" si="0"/>
        <v>343757083</v>
      </c>
      <c r="J20" s="7"/>
      <c r="K20" s="7">
        <v>4300</v>
      </c>
      <c r="L20" s="7"/>
      <c r="M20" s="7">
        <v>3081595359</v>
      </c>
      <c r="N20" s="7"/>
      <c r="O20" s="7">
        <v>2737838278</v>
      </c>
      <c r="P20" s="7"/>
      <c r="Q20" s="7">
        <f t="shared" si="1"/>
        <v>343757081</v>
      </c>
    </row>
    <row r="21" spans="1:17">
      <c r="A21" s="1" t="s">
        <v>42</v>
      </c>
      <c r="C21" s="7">
        <v>28</v>
      </c>
      <c r="D21" s="7"/>
      <c r="E21" s="7">
        <v>20285682</v>
      </c>
      <c r="F21" s="7"/>
      <c r="G21" s="7">
        <v>18852622</v>
      </c>
      <c r="H21" s="7"/>
      <c r="I21" s="7">
        <f t="shared" si="0"/>
        <v>1433060</v>
      </c>
      <c r="J21" s="7"/>
      <c r="K21" s="7">
        <v>28</v>
      </c>
      <c r="L21" s="7"/>
      <c r="M21" s="7">
        <v>20285682</v>
      </c>
      <c r="N21" s="7"/>
      <c r="O21" s="7">
        <v>18685025</v>
      </c>
      <c r="P21" s="7"/>
      <c r="Q21" s="7">
        <f t="shared" si="1"/>
        <v>1600657</v>
      </c>
    </row>
    <row r="22" spans="1:17">
      <c r="A22" s="1" t="s">
        <v>39</v>
      </c>
      <c r="C22" s="7">
        <v>28</v>
      </c>
      <c r="D22" s="7"/>
      <c r="E22" s="7">
        <v>25847434</v>
      </c>
      <c r="F22" s="7"/>
      <c r="G22" s="7">
        <v>25398115</v>
      </c>
      <c r="H22" s="7"/>
      <c r="I22" s="7">
        <f t="shared" si="0"/>
        <v>449319</v>
      </c>
      <c r="J22" s="7"/>
      <c r="K22" s="7">
        <v>28</v>
      </c>
      <c r="L22" s="7"/>
      <c r="M22" s="7">
        <v>25847434</v>
      </c>
      <c r="N22" s="7"/>
      <c r="O22" s="7">
        <v>23203593</v>
      </c>
      <c r="P22" s="7"/>
      <c r="Q22" s="7">
        <f t="shared" si="1"/>
        <v>2643841</v>
      </c>
    </row>
    <row r="23" spans="1:17">
      <c r="A23" s="1" t="s">
        <v>36</v>
      </c>
      <c r="C23" s="7">
        <v>14</v>
      </c>
      <c r="D23" s="7"/>
      <c r="E23" s="7">
        <v>13170632</v>
      </c>
      <c r="F23" s="7"/>
      <c r="G23" s="7">
        <v>12932815</v>
      </c>
      <c r="H23" s="7"/>
      <c r="I23" s="7">
        <f t="shared" si="0"/>
        <v>237817</v>
      </c>
      <c r="J23" s="7"/>
      <c r="K23" s="7">
        <v>14</v>
      </c>
      <c r="L23" s="7"/>
      <c r="M23" s="7">
        <v>13170632</v>
      </c>
      <c r="N23" s="7"/>
      <c r="O23" s="7">
        <v>11869568</v>
      </c>
      <c r="P23" s="7"/>
      <c r="Q23" s="7">
        <f t="shared" si="1"/>
        <v>1301064</v>
      </c>
    </row>
    <row r="24" spans="1:17">
      <c r="A24" s="1" t="s">
        <v>69</v>
      </c>
      <c r="C24" s="7">
        <v>13304</v>
      </c>
      <c r="D24" s="7"/>
      <c r="E24" s="7">
        <v>12716318749</v>
      </c>
      <c r="F24" s="7"/>
      <c r="G24" s="7">
        <v>12475559994</v>
      </c>
      <c r="H24" s="7"/>
      <c r="I24" s="7">
        <f t="shared" si="0"/>
        <v>240758755</v>
      </c>
      <c r="J24" s="7"/>
      <c r="K24" s="7">
        <v>13304</v>
      </c>
      <c r="L24" s="7"/>
      <c r="M24" s="7">
        <v>12716318749</v>
      </c>
      <c r="N24" s="7"/>
      <c r="O24" s="7">
        <v>11265381459</v>
      </c>
      <c r="P24" s="7"/>
      <c r="Q24" s="7">
        <f t="shared" si="1"/>
        <v>1450937290</v>
      </c>
    </row>
    <row r="25" spans="1:17">
      <c r="A25" s="1" t="s">
        <v>46</v>
      </c>
      <c r="C25" s="7">
        <v>8700</v>
      </c>
      <c r="D25" s="7"/>
      <c r="E25" s="7">
        <v>6436398191</v>
      </c>
      <c r="F25" s="7"/>
      <c r="G25" s="7">
        <v>6264256397</v>
      </c>
      <c r="H25" s="7"/>
      <c r="I25" s="7">
        <f t="shared" si="0"/>
        <v>172141794</v>
      </c>
      <c r="J25" s="7"/>
      <c r="K25" s="7">
        <v>8700</v>
      </c>
      <c r="L25" s="7"/>
      <c r="M25" s="7">
        <v>6436398191</v>
      </c>
      <c r="N25" s="7"/>
      <c r="O25" s="7">
        <v>5583691772</v>
      </c>
      <c r="P25" s="7"/>
      <c r="Q25" s="7">
        <f t="shared" si="1"/>
        <v>852706419</v>
      </c>
    </row>
    <row r="26" spans="1:17">
      <c r="A26" s="1" t="s">
        <v>30</v>
      </c>
      <c r="C26" s="7">
        <v>71</v>
      </c>
      <c r="D26" s="7"/>
      <c r="E26" s="7">
        <v>66967839</v>
      </c>
      <c r="F26" s="7"/>
      <c r="G26" s="7">
        <v>65464332</v>
      </c>
      <c r="H26" s="7"/>
      <c r="I26" s="7">
        <f t="shared" si="0"/>
        <v>1503507</v>
      </c>
      <c r="J26" s="7"/>
      <c r="K26" s="7">
        <v>71</v>
      </c>
      <c r="L26" s="7"/>
      <c r="M26" s="7">
        <v>66967839</v>
      </c>
      <c r="N26" s="7"/>
      <c r="O26" s="7">
        <v>60096996</v>
      </c>
      <c r="P26" s="7"/>
      <c r="Q26" s="7">
        <f t="shared" si="1"/>
        <v>6870843</v>
      </c>
    </row>
    <row r="27" spans="1:17">
      <c r="A27" s="1" t="s">
        <v>86</v>
      </c>
      <c r="C27" s="7">
        <v>54646</v>
      </c>
      <c r="D27" s="7"/>
      <c r="E27" s="7">
        <v>50630176896</v>
      </c>
      <c r="F27" s="7"/>
      <c r="G27" s="7">
        <v>50009606137</v>
      </c>
      <c r="H27" s="7"/>
      <c r="I27" s="7">
        <f t="shared" si="0"/>
        <v>620570759</v>
      </c>
      <c r="J27" s="7"/>
      <c r="K27" s="7">
        <v>54646</v>
      </c>
      <c r="L27" s="7"/>
      <c r="M27" s="7">
        <v>50630176896</v>
      </c>
      <c r="N27" s="7"/>
      <c r="O27" s="7">
        <v>50009606137</v>
      </c>
      <c r="P27" s="7"/>
      <c r="Q27" s="7">
        <f t="shared" si="1"/>
        <v>620570759</v>
      </c>
    </row>
    <row r="28" spans="1:17">
      <c r="A28" s="1" t="s">
        <v>49</v>
      </c>
      <c r="C28" s="7">
        <v>19</v>
      </c>
      <c r="D28" s="7"/>
      <c r="E28" s="7">
        <v>18590599</v>
      </c>
      <c r="F28" s="7"/>
      <c r="G28" s="7">
        <v>18217887</v>
      </c>
      <c r="H28" s="7"/>
      <c r="I28" s="7">
        <f t="shared" si="0"/>
        <v>372712</v>
      </c>
      <c r="J28" s="7"/>
      <c r="K28" s="7">
        <v>19</v>
      </c>
      <c r="L28" s="7"/>
      <c r="M28" s="7">
        <v>18590599</v>
      </c>
      <c r="N28" s="7"/>
      <c r="O28" s="7">
        <v>16719059</v>
      </c>
      <c r="P28" s="7"/>
      <c r="Q28" s="7">
        <f>M28-O28</f>
        <v>1871540</v>
      </c>
    </row>
    <row r="29" spans="1:17">
      <c r="A29" s="1" t="s">
        <v>45</v>
      </c>
      <c r="C29" s="7">
        <v>3100</v>
      </c>
      <c r="D29" s="7"/>
      <c r="E29" s="7">
        <v>2416600911</v>
      </c>
      <c r="F29" s="7"/>
      <c r="G29" s="7">
        <v>2344260025</v>
      </c>
      <c r="H29" s="7"/>
      <c r="I29" s="7">
        <f t="shared" si="0"/>
        <v>72340886</v>
      </c>
      <c r="J29" s="7"/>
      <c r="K29" s="7">
        <v>3100</v>
      </c>
      <c r="L29" s="7"/>
      <c r="M29" s="7">
        <v>2416600911</v>
      </c>
      <c r="N29" s="7"/>
      <c r="O29" s="7">
        <v>2103619650</v>
      </c>
      <c r="P29" s="7"/>
      <c r="Q29" s="7">
        <f t="shared" si="1"/>
        <v>312981261</v>
      </c>
    </row>
    <row r="30" spans="1:17" ht="24.75" thickBot="1">
      <c r="C30" s="7"/>
      <c r="D30" s="7"/>
      <c r="E30" s="8">
        <f>SUM(E8:E29)</f>
        <v>1025005448207</v>
      </c>
      <c r="F30" s="7"/>
      <c r="G30" s="8">
        <f>SUM(SUM(G8:G29))</f>
        <v>1041117533545</v>
      </c>
      <c r="H30" s="7"/>
      <c r="I30" s="8">
        <f>SUM(I8:I29)</f>
        <v>-16112085338</v>
      </c>
      <c r="J30" s="7"/>
      <c r="K30" s="7"/>
      <c r="L30" s="7"/>
      <c r="M30" s="8">
        <f>SUM(M8:M29)</f>
        <v>1025005448207</v>
      </c>
      <c r="N30" s="7"/>
      <c r="O30" s="8">
        <f>SUM(O8:O29)</f>
        <v>999747269033</v>
      </c>
      <c r="P30" s="7"/>
      <c r="Q30" s="8">
        <f>SUM(Q8:Q29)</f>
        <v>25258179174</v>
      </c>
    </row>
    <row r="31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2023-07-29T08:53:47Z</dcterms:created>
  <dcterms:modified xsi:type="dcterms:W3CDTF">2023-08-01T08:49:59Z</dcterms:modified>
</cp:coreProperties>
</file>