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"/>
    </mc:Choice>
  </mc:AlternateContent>
  <xr:revisionPtr revIDLastSave="0" documentId="13_ncr:1_{A872BC8A-6772-49F0-8369-8EDCE51D21A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  <sheet name="جمع درآمدها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C9" i="15"/>
  <c r="C8" i="15"/>
  <c r="C7" i="15"/>
  <c r="E9" i="14"/>
  <c r="C9" i="14"/>
  <c r="K11" i="13"/>
  <c r="K9" i="13"/>
  <c r="K10" i="13"/>
  <c r="K8" i="13"/>
  <c r="G11" i="13"/>
  <c r="G9" i="13"/>
  <c r="G10" i="13"/>
  <c r="G8" i="13"/>
  <c r="E11" i="13"/>
  <c r="I11" i="13"/>
  <c r="I60" i="12"/>
  <c r="Q8" i="12"/>
  <c r="I8" i="12"/>
  <c r="O61" i="12"/>
  <c r="M61" i="12"/>
  <c r="K61" i="12"/>
  <c r="G61" i="12"/>
  <c r="E61" i="12"/>
  <c r="C61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61" i="12" s="1"/>
  <c r="I57" i="12"/>
  <c r="I58" i="12"/>
  <c r="I59" i="12"/>
  <c r="U36" i="11"/>
  <c r="S36" i="11"/>
  <c r="I36" i="11"/>
  <c r="C36" i="11"/>
  <c r="I35" i="11"/>
  <c r="S35" i="11"/>
  <c r="S28" i="11"/>
  <c r="G36" i="11"/>
  <c r="E36" i="11"/>
  <c r="Q36" i="11"/>
  <c r="O36" i="11"/>
  <c r="M36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9" i="11"/>
  <c r="S30" i="11"/>
  <c r="S31" i="11"/>
  <c r="S32" i="11"/>
  <c r="S33" i="11"/>
  <c r="S34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8" i="11"/>
  <c r="J61" i="10"/>
  <c r="P61" i="10"/>
  <c r="P57" i="10"/>
  <c r="J57" i="10"/>
  <c r="Q56" i="10"/>
  <c r="O56" i="10"/>
  <c r="M56" i="10"/>
  <c r="E56" i="10"/>
  <c r="G56" i="10"/>
  <c r="I56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8" i="10"/>
  <c r="Q68" i="9"/>
  <c r="O68" i="9"/>
  <c r="M68" i="9"/>
  <c r="I68" i="9"/>
  <c r="G68" i="9"/>
  <c r="E6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8" i="9"/>
  <c r="I16" i="8"/>
  <c r="K16" i="8"/>
  <c r="M16" i="8"/>
  <c r="O16" i="8"/>
  <c r="Q16" i="8"/>
  <c r="S16" i="8"/>
  <c r="S28" i="7"/>
  <c r="Q28" i="7"/>
  <c r="O28" i="7"/>
  <c r="M28" i="7"/>
  <c r="K28" i="7"/>
  <c r="I28" i="7"/>
  <c r="S12" i="6"/>
  <c r="Q12" i="6"/>
  <c r="O12" i="6"/>
  <c r="M12" i="6"/>
  <c r="K12" i="6"/>
  <c r="AK48" i="3"/>
  <c r="AI48" i="3"/>
  <c r="AG48" i="3"/>
  <c r="AA48" i="3"/>
  <c r="W48" i="3"/>
  <c r="S48" i="3"/>
  <c r="Q48" i="3"/>
  <c r="Y35" i="1"/>
  <c r="E35" i="1"/>
  <c r="G35" i="1"/>
  <c r="K35" i="1"/>
  <c r="O35" i="1"/>
  <c r="U35" i="1"/>
  <c r="W35" i="1"/>
  <c r="Q61" i="12" l="1"/>
  <c r="K11" i="11"/>
  <c r="K15" i="11"/>
  <c r="K19" i="11"/>
  <c r="K23" i="11"/>
  <c r="K27" i="11"/>
  <c r="K31" i="11"/>
  <c r="K35" i="11"/>
  <c r="K12" i="11"/>
  <c r="K16" i="11"/>
  <c r="K20" i="11"/>
  <c r="K24" i="11"/>
  <c r="K28" i="11"/>
  <c r="K32" i="11"/>
  <c r="K8" i="11"/>
  <c r="K9" i="11"/>
  <c r="K13" i="11"/>
  <c r="K17" i="11"/>
  <c r="K21" i="11"/>
  <c r="K25" i="11"/>
  <c r="K29" i="11"/>
  <c r="K33" i="11"/>
  <c r="K10" i="11"/>
  <c r="K14" i="11"/>
  <c r="K18" i="11"/>
  <c r="K22" i="11"/>
  <c r="K26" i="11"/>
  <c r="K30" i="11"/>
  <c r="K34" i="11"/>
  <c r="U9" i="11" l="1"/>
  <c r="U13" i="11"/>
  <c r="U17" i="11"/>
  <c r="U21" i="11"/>
  <c r="U25" i="11"/>
  <c r="U29" i="11"/>
  <c r="U10" i="11"/>
  <c r="U14" i="11"/>
  <c r="U18" i="11"/>
  <c r="U22" i="11"/>
  <c r="U26" i="11"/>
  <c r="U30" i="11"/>
  <c r="U34" i="11"/>
  <c r="U11" i="11"/>
  <c r="U15" i="11"/>
  <c r="U19" i="11"/>
  <c r="U23" i="11"/>
  <c r="U27" i="11"/>
  <c r="U31" i="11"/>
  <c r="U35" i="11"/>
  <c r="U12" i="11"/>
  <c r="U16" i="11"/>
  <c r="U20" i="11"/>
  <c r="U24" i="11"/>
  <c r="U28" i="11"/>
  <c r="U32" i="11"/>
  <c r="U8" i="11"/>
  <c r="U33" i="11"/>
  <c r="K36" i="11"/>
</calcChain>
</file>

<file path=xl/sharedStrings.xml><?xml version="1.0" encoding="utf-8"?>
<sst xmlns="http://schemas.openxmlformats.org/spreadsheetml/2006/main" count="996" uniqueCount="255">
  <si>
    <t>صندوق سرمایه‌گذاری ثابت نامی مفید</t>
  </si>
  <si>
    <t>صورت وضعیت پورتفوی</t>
  </si>
  <si>
    <t>برای ماه منتهی به 1401/07/30</t>
  </si>
  <si>
    <t>نام شرکت</t>
  </si>
  <si>
    <t>1401/06/31</t>
  </si>
  <si>
    <t>تغییرات طی دوره</t>
  </si>
  <si>
    <t>1401/07/30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</si>
  <si>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</si>
  <si>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</si>
  <si>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</si>
  <si>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</si>
  <si>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</si>
  <si>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</si>
  <si>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</si>
  <si>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</si>
  <si>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</si>
  <si>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سینا</t>
  </si>
  <si>
    <t>پالایش نفت بندرعباس</t>
  </si>
  <si>
    <t>پتروشیمی تندگویان</t>
  </si>
  <si>
    <t>پتروشیمی جم</t>
  </si>
  <si>
    <t>ح . سرمایه گذاری‌البرز(هلدینگ‌</t>
  </si>
  <si>
    <t>س.ص.بازنشستگی کارکنان بانکها</t>
  </si>
  <si>
    <t>سرمایه گذاری تامین اجتماعی</t>
  </si>
  <si>
    <t>سرمایه گذاری سیمان تامین</t>
  </si>
  <si>
    <t>سرمایه گذاری گروه توسعه ملی</t>
  </si>
  <si>
    <t>سرمایه‌ گذاری‌ البرز(هلدینگ‌</t>
  </si>
  <si>
    <t>سرمایه‌گذاری‌غدیر(هلدینگ‌</t>
  </si>
  <si>
    <t>سیمان‌هگمتان‌</t>
  </si>
  <si>
    <t>صنایع گلدیران</t>
  </si>
  <si>
    <t>صندوق پالایشی یکم-سهام</t>
  </si>
  <si>
    <t>صندوق س شاخصی آرام مفید</t>
  </si>
  <si>
    <t>صندوق س.توسعه اندوخته آینده-س</t>
  </si>
  <si>
    <t>صندوق سرمایه‌گذاری توسعه ممتاز</t>
  </si>
  <si>
    <t>فجر انرژی خلیج فارس</t>
  </si>
  <si>
    <t>فولاد  خوزستان</t>
  </si>
  <si>
    <t>فولاد شاهرود</t>
  </si>
  <si>
    <t>فولاد مبارکه اصفهان</t>
  </si>
  <si>
    <t>داروسازی شهید قاضی</t>
  </si>
  <si>
    <t>ح . داروسازی شهید قاضی</t>
  </si>
  <si>
    <t>بانک‌اقتصادنوین‌</t>
  </si>
  <si>
    <t>نفت سپاهان</t>
  </si>
  <si>
    <t>تعداد اوراق تبعی</t>
  </si>
  <si>
    <t>قیمت اعمال</t>
  </si>
  <si>
    <t>تاریخ اعمال</t>
  </si>
  <si>
    <t>نرخ موثر</t>
  </si>
  <si>
    <t>اختیارف ت شبندر-10335-02/02/06</t>
  </si>
  <si>
    <t>1402/02/06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</si>
  <si>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</si>
  <si>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</si>
  <si>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</si>
  <si>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</si>
  <si>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</si>
  <si>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</si>
  <si>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</si>
  <si>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</si>
  <si>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</si>
  <si>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</si>
  <si>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</si>
  <si>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</si>
  <si>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</si>
  <si>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</si>
  <si>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</si>
  <si>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</si>
  <si>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</si>
  <si>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</si>
  <si>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</si>
  <si>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</si>
  <si>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</si>
  <si>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</si>
  <si>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</si>
  <si>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</si>
  <si>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</si>
  <si>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</si>
  <si>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</si>
  <si>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</si>
  <si>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</si>
  <si>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</si>
  <si>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</si>
  <si>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</si>
  <si>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</si>
  <si>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</si>
  <si>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اسنادخزانه-م2بودجه99-011019</t>
  </si>
  <si>
    <t>1399/06/19</t>
  </si>
  <si>
    <t>1401/10/19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</si>
  <si>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</si>
  <si>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</si>
  <si>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</si>
  <si>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</si>
  <si>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</si>
  <si>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</si>
  <si>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</si>
  <si>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</si>
  <si>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</si>
  <si>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</si>
  <si>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</si>
  <si>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</si>
  <si>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</si>
  <si>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</si>
  <si>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</si>
  <si>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</si>
  <si>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</si>
  <si>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</si>
  <si>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</si>
  <si>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</si>
  <si>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</si>
  <si>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</si>
  <si>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</si>
  <si>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</si>
  <si>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</si>
  <si>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</si>
  <si>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</si>
  <si>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</si>
  <si>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</si>
  <si>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</si>
  <si>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</si>
  <si>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</si>
  <si>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</si>
  <si>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</si>
  <si>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صکوک اجاره معادن212-6ماهه21%</t>
  </si>
  <si>
    <t>1398/12/14</t>
  </si>
  <si>
    <t>1402/12/14</t>
  </si>
  <si>
    <t>گام بانک تجارت0203</t>
  </si>
  <si>
    <t>1401/04/25</t>
  </si>
  <si>
    <t>1402/03/30</t>
  </si>
  <si>
    <t>گام بانک تجارت0204</t>
  </si>
  <si>
    <t>1401/04/31</t>
  </si>
  <si>
    <t>1402/04/28</t>
  </si>
  <si>
    <t>گواهی اعتبار مولد سامان0204</t>
  </si>
  <si>
    <t>1401/05/01</t>
  </si>
  <si>
    <t>1402/04/31</t>
  </si>
  <si>
    <t>مرابحه عام دولت104-ش.خ020303</t>
  </si>
  <si>
    <t>1401/03/03</t>
  </si>
  <si>
    <t>1402/03/03</t>
  </si>
  <si>
    <t>مرابحه عام دولت112-ش.خ 040408</t>
  </si>
  <si>
    <t>1401/06/08</t>
  </si>
  <si>
    <t>1404/04/07</t>
  </si>
  <si>
    <t>مرابحه عام دولت4-ش.خ 0107</t>
  </si>
  <si>
    <t>1399/05/21</t>
  </si>
  <si>
    <t>1401/07/21</t>
  </si>
  <si>
    <t>مرابحه عام دولت4-ش.خ 0206</t>
  </si>
  <si>
    <t>1399/06/12</t>
  </si>
  <si>
    <t>1402/06/12</t>
  </si>
  <si>
    <t>مرابحه عام دولت5-ش.خ 0209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</si>
  <si>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</si>
  <si>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</si>
  <si>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</si>
  <si>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</si>
  <si>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</si>
  <si>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</si>
  <si>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</si>
  <si>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</si>
  <si>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</si>
  <si>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</si>
  <si>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مرابحه عام دولتی6-ش.خ0210</t>
  </si>
  <si>
    <t>منفعت دولت5-ش.خاص کاردان0108</t>
  </si>
  <si>
    <t>1398/08/18</t>
  </si>
  <si>
    <t>1401/08/18</t>
  </si>
  <si>
    <t>منفعت دولت5-ش.خاص کاریزما0108</t>
  </si>
  <si>
    <t>گام بانک اقتصاد نوین0205</t>
  </si>
  <si>
    <t>1401/04/01</t>
  </si>
  <si>
    <t>1402/05/31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</si>
  <si>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</si>
  <si>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</si>
  <si>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</si>
  <si>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</si>
  <si>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</si>
  <si>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</si>
  <si>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</si>
  <si>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</si>
  <si>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</si>
  <si>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</si>
  <si>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</si>
  <si>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</si>
  <si>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</si>
  <si>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</si>
  <si>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</si>
  <si>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8298064948</t>
  </si>
  <si>
    <t>سپرده کوتاه مدت</t>
  </si>
  <si>
    <t>1396/08/07</t>
  </si>
  <si>
    <t>8323248251</t>
  </si>
  <si>
    <t>حساب جاری</t>
  </si>
  <si>
    <t>1396/11/29</t>
  </si>
  <si>
    <t xml:space="preserve">بانک خاورمیانه ظفر </t>
  </si>
  <si>
    <t>1009-10-810-707073712</t>
  </si>
  <si>
    <t>1399/01/26</t>
  </si>
  <si>
    <t>بانک پاسارگاد هفتم تیر</t>
  </si>
  <si>
    <t>2078100153333331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</si>
  <si>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</si>
  <si>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</si>
  <si>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</si>
  <si>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</si>
  <si>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</si>
  <si>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</si>
  <si>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</si>
  <si>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</si>
  <si>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</si>
  <si>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</si>
  <si>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</si>
  <si>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منفعت صبا اروند ملت 14001222</t>
  </si>
  <si>
    <t>1400/12/22</t>
  </si>
  <si>
    <t>مرابحه عام دولت105-ش.خ030503</t>
  </si>
  <si>
    <t>1403/05/03</t>
  </si>
  <si>
    <t>مرابحه عام دولت94-ش.خ030816</t>
  </si>
  <si>
    <t>1403/08/16</t>
  </si>
  <si>
    <t>مرابحه عام دولت3-ش.خ 0104</t>
  </si>
  <si>
    <t>1401/04/03</t>
  </si>
  <si>
    <t>مرابحه عام دولت3-ش.خ 0103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</si>
  <si>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</si>
  <si>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</si>
  <si>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</si>
  <si>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</si>
  <si>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</si>
  <si>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</si>
  <si>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1401/05/13</t>
  </si>
  <si>
    <t>1400/12/23</t>
  </si>
  <si>
    <t>1401/05/11</t>
  </si>
  <si>
    <t>1401/04/22</t>
  </si>
  <si>
    <t>1401/04/29</t>
  </si>
  <si>
    <t>1401/03/29</t>
  </si>
  <si>
    <t>1401/04/18</t>
  </si>
  <si>
    <t>بهای فروش</t>
  </si>
  <si>
    <t>ارزش دفتری</t>
  </si>
  <si>
    <t>سود و زیان ناشی از تغییر قیمت</t>
  </si>
  <si>
    <t>سود و زیان ناشی از فروش</t>
  </si>
  <si>
    <t>پلیمر آریا ساسول</t>
  </si>
  <si>
    <t>صنایع پتروشیمی خلیج فارس</t>
  </si>
  <si>
    <t>اسنادخزانه-م1بودجه99-010621</t>
  </si>
  <si>
    <t>اسنادخزانه-م13بودجه98-010219</t>
  </si>
  <si>
    <t>اسنادخزانه-م16بودجه98-010503</t>
  </si>
  <si>
    <t>اسنادخزانه-م17بودجه98-010512</t>
  </si>
  <si>
    <t>اسنادخزانه-م18بودجه99-010323</t>
  </si>
  <si>
    <t>اسنادخزانه-م17بودجه99-010226</t>
  </si>
  <si>
    <t>اسنادخزانه-م15بودجه98-010406</t>
  </si>
  <si>
    <t>اسنادخزانه-م14بودجه98-010318</t>
  </si>
  <si>
    <t>اسنادخزانه-م18بودجه98-010614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</si>
  <si>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</si>
  <si>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</si>
  <si>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</si>
  <si>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</si>
  <si>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</si>
  <si>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</si>
  <si>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</si>
  <si>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</si>
  <si>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</si>
  <si>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</si>
  <si>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</si>
  <si>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</si>
  <si>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</si>
  <si>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</si>
  <si>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</si>
  <si>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1401/07/01</t>
  </si>
  <si>
    <t>جلوگیری از نوسانات ناگهانی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</si>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</sst>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0" xfId="0" applyFont="1"/>
    <xf numFmtId="37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7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238125</xdr:colOff>
          <xdr:row>34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75A82FB8-44C8-89FA-DD79-6B88B6BB6F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0DAEC-A1DD-4DF6-ACA5-35C66ED613CE}">
  <dimension ref="A1"/>
  <sheetViews>
    <sheetView rightToLeft="1" zoomScaleNormal="100" workbookViewId="0">
      <selection activeCell="A2" sqref="A2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10</xdr:col>
                <xdr:colOff>238125</xdr:colOff>
                <xdr:row>34</xdr:row>
                <xdr:rowOff>95250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64"/>
  <sheetViews>
    <sheetView rightToLeft="1" topLeftCell="A46" workbookViewId="0">
      <selection activeCell="C68" sqref="A68:C68"/>
    </sheetView>
  </sheetViews>
  <sheetFormatPr defaultRowHeight="24"/>
  <cols>
    <col min="1" max="1" width="33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188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190</v>
      </c>
      <c r="D6" s="18" t="s">
        <v>190</v>
      </c>
      <c r="E6" s="18" t="s">
        <v>190</v>
      </c>
      <c r="F6" s="18" t="s">
        <v>190</v>
      </c>
      <c r="G6" s="18" t="s">
        <v>190</v>
      </c>
      <c r="H6" s="18" t="s">
        <v>190</v>
      </c>
      <c r="I6" s="18" t="s">
        <v>190</v>
      </c>
      <c r="K6" s="18" t="s">
        <v>191</v>
      </c>
      <c r="L6" s="18" t="s">
        <v>191</v>
      </c>
      <c r="M6" s="18" t="s">
        <v>191</v>
      </c>
      <c r="N6" s="18" t="s">
        <v>191</v>
      </c>
      <c r="O6" s="18" t="s">
        <v>191</v>
      </c>
      <c r="P6" s="18" t="s">
        <v>191</v>
      </c>
      <c r="Q6" s="18" t="s">
        <v>191</v>
      </c>
    </row>
    <row r="7" spans="1:17" ht="24.75">
      <c r="A7" s="18" t="s">
        <v>3</v>
      </c>
      <c r="C7" s="18" t="s">
        <v>7</v>
      </c>
      <c r="E7" s="18" t="s">
        <v>220</v>
      </c>
      <c r="G7" s="18" t="s">
        <v>221</v>
      </c>
      <c r="I7" s="18" t="s">
        <v>223</v>
      </c>
      <c r="K7" s="18" t="s">
        <v>7</v>
      </c>
      <c r="M7" s="18" t="s">
        <v>220</v>
      </c>
      <c r="O7" s="18" t="s">
        <v>221</v>
      </c>
      <c r="Q7" s="18" t="s">
        <v>223</v>
      </c>
    </row>
    <row r="8" spans="1:17">
      <c r="A8" s="5" t="s">
        <v>38</v>
      </c>
      <c r="C8" s="8">
        <v>300000</v>
      </c>
      <c r="D8" s="8"/>
      <c r="E8" s="8">
        <v>3357634835</v>
      </c>
      <c r="F8" s="8"/>
      <c r="G8" s="8">
        <v>3380351735</v>
      </c>
      <c r="H8" s="8"/>
      <c r="I8" s="8">
        <f>E8-G8</f>
        <v>-22716900</v>
      </c>
      <c r="J8" s="8"/>
      <c r="K8" s="8">
        <v>300000</v>
      </c>
      <c r="L8" s="8"/>
      <c r="M8" s="8">
        <v>3357634835</v>
      </c>
      <c r="N8" s="8"/>
      <c r="O8" s="8">
        <v>3380351735</v>
      </c>
      <c r="P8" s="8"/>
      <c r="Q8" s="16">
        <f>M8-O8</f>
        <v>-22716900</v>
      </c>
    </row>
    <row r="9" spans="1:17">
      <c r="A9" s="5" t="s">
        <v>32</v>
      </c>
      <c r="C9" s="8">
        <v>484258</v>
      </c>
      <c r="D9" s="8"/>
      <c r="E9" s="8">
        <v>97265640590</v>
      </c>
      <c r="F9" s="8"/>
      <c r="G9" s="8">
        <v>97389155444</v>
      </c>
      <c r="H9" s="8"/>
      <c r="I9" s="8">
        <f t="shared" ref="I9:I55" si="0">E9-G9</f>
        <v>-123514854</v>
      </c>
      <c r="J9" s="8"/>
      <c r="K9" s="8">
        <v>484258</v>
      </c>
      <c r="L9" s="8"/>
      <c r="M9" s="8">
        <v>97265640590</v>
      </c>
      <c r="N9" s="8"/>
      <c r="O9" s="8">
        <v>97389155444</v>
      </c>
      <c r="P9" s="8"/>
      <c r="Q9" s="16">
        <f t="shared" ref="Q9:Q55" si="1">M9-O9</f>
        <v>-123514854</v>
      </c>
    </row>
    <row r="10" spans="1:17">
      <c r="A10" s="5" t="s">
        <v>40</v>
      </c>
      <c r="C10" s="8">
        <v>10000000</v>
      </c>
      <c r="D10" s="8"/>
      <c r="E10" s="8">
        <v>31628682333</v>
      </c>
      <c r="F10" s="8"/>
      <c r="G10" s="8">
        <v>31613812700</v>
      </c>
      <c r="H10" s="8"/>
      <c r="I10" s="8">
        <f t="shared" si="0"/>
        <v>14869633</v>
      </c>
      <c r="J10" s="8"/>
      <c r="K10" s="8">
        <v>10000000</v>
      </c>
      <c r="L10" s="8"/>
      <c r="M10" s="8">
        <v>31628682333</v>
      </c>
      <c r="N10" s="8"/>
      <c r="O10" s="8">
        <v>31613812700</v>
      </c>
      <c r="P10" s="8"/>
      <c r="Q10" s="16">
        <f t="shared" si="1"/>
        <v>14869633</v>
      </c>
    </row>
    <row r="11" spans="1:17">
      <c r="A11" s="5" t="s">
        <v>17</v>
      </c>
      <c r="C11" s="8">
        <v>0</v>
      </c>
      <c r="D11" s="8"/>
      <c r="E11" s="8">
        <v>0</v>
      </c>
      <c r="F11" s="8"/>
      <c r="G11" s="8">
        <v>0</v>
      </c>
      <c r="H11" s="8"/>
      <c r="I11" s="8">
        <f t="shared" si="0"/>
        <v>0</v>
      </c>
      <c r="J11" s="8"/>
      <c r="K11" s="8">
        <v>2405000</v>
      </c>
      <c r="L11" s="8"/>
      <c r="M11" s="8">
        <v>17643876336</v>
      </c>
      <c r="N11" s="8"/>
      <c r="O11" s="8">
        <v>17133180683</v>
      </c>
      <c r="P11" s="8"/>
      <c r="Q11" s="16">
        <f t="shared" si="1"/>
        <v>510695653</v>
      </c>
    </row>
    <row r="12" spans="1:17">
      <c r="A12" s="5" t="s">
        <v>224</v>
      </c>
      <c r="C12" s="8">
        <v>0</v>
      </c>
      <c r="D12" s="8"/>
      <c r="E12" s="8">
        <v>0</v>
      </c>
      <c r="F12" s="8"/>
      <c r="G12" s="8">
        <v>0</v>
      </c>
      <c r="H12" s="8"/>
      <c r="I12" s="8">
        <f t="shared" si="0"/>
        <v>0</v>
      </c>
      <c r="J12" s="8"/>
      <c r="K12" s="8">
        <v>450000</v>
      </c>
      <c r="L12" s="8"/>
      <c r="M12" s="8">
        <v>31513579129</v>
      </c>
      <c r="N12" s="8"/>
      <c r="O12" s="8">
        <v>31535816314</v>
      </c>
      <c r="P12" s="8"/>
      <c r="Q12" s="16">
        <f t="shared" si="1"/>
        <v>-22237185</v>
      </c>
    </row>
    <row r="13" spans="1:17">
      <c r="A13" s="5" t="s">
        <v>225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f t="shared" si="0"/>
        <v>0</v>
      </c>
      <c r="J13" s="8"/>
      <c r="K13" s="8">
        <v>16202961</v>
      </c>
      <c r="L13" s="8"/>
      <c r="M13" s="8">
        <v>123062963503</v>
      </c>
      <c r="N13" s="8"/>
      <c r="O13" s="8">
        <v>109983393568</v>
      </c>
      <c r="P13" s="8"/>
      <c r="Q13" s="16">
        <f t="shared" si="1"/>
        <v>13079569935</v>
      </c>
    </row>
    <row r="14" spans="1:17">
      <c r="A14" s="5" t="s">
        <v>30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f t="shared" si="0"/>
        <v>0</v>
      </c>
      <c r="J14" s="8"/>
      <c r="K14" s="8">
        <v>13390000</v>
      </c>
      <c r="L14" s="8"/>
      <c r="M14" s="8">
        <v>136098146525</v>
      </c>
      <c r="N14" s="8"/>
      <c r="O14" s="8">
        <v>136722238842</v>
      </c>
      <c r="P14" s="8"/>
      <c r="Q14" s="16">
        <f t="shared" si="1"/>
        <v>-624092317</v>
      </c>
    </row>
    <row r="15" spans="1:17">
      <c r="A15" s="5" t="s">
        <v>36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f t="shared" si="0"/>
        <v>0</v>
      </c>
      <c r="J15" s="8"/>
      <c r="K15" s="8">
        <v>7900000</v>
      </c>
      <c r="L15" s="8"/>
      <c r="M15" s="8">
        <v>49587530217</v>
      </c>
      <c r="N15" s="8"/>
      <c r="O15" s="8">
        <v>54422128150</v>
      </c>
      <c r="P15" s="8"/>
      <c r="Q15" s="16">
        <f t="shared" si="1"/>
        <v>-4834597933</v>
      </c>
    </row>
    <row r="16" spans="1:17">
      <c r="A16" s="5" t="s">
        <v>19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f t="shared" si="0"/>
        <v>0</v>
      </c>
      <c r="J16" s="8"/>
      <c r="K16" s="8">
        <v>802976</v>
      </c>
      <c r="L16" s="8"/>
      <c r="M16" s="8">
        <v>34975594041</v>
      </c>
      <c r="N16" s="8"/>
      <c r="O16" s="8">
        <v>35320777003</v>
      </c>
      <c r="P16" s="8"/>
      <c r="Q16" s="16">
        <f t="shared" si="1"/>
        <v>-345182962</v>
      </c>
    </row>
    <row r="17" spans="1:17">
      <c r="A17" s="5" t="s">
        <v>16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0"/>
        <v>0</v>
      </c>
      <c r="J17" s="8"/>
      <c r="K17" s="8">
        <v>22645365</v>
      </c>
      <c r="L17" s="8"/>
      <c r="M17" s="8">
        <v>50936723386</v>
      </c>
      <c r="N17" s="8"/>
      <c r="O17" s="8">
        <v>49760803531</v>
      </c>
      <c r="P17" s="8"/>
      <c r="Q17" s="16">
        <f t="shared" si="1"/>
        <v>1175919855</v>
      </c>
    </row>
    <row r="18" spans="1:17">
      <c r="A18" s="5" t="s">
        <v>34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8">
        <v>14781666</v>
      </c>
      <c r="L18" s="8"/>
      <c r="M18" s="8">
        <v>35339830677</v>
      </c>
      <c r="N18" s="8"/>
      <c r="O18" s="8">
        <v>39165292457</v>
      </c>
      <c r="P18" s="8"/>
      <c r="Q18" s="16">
        <f t="shared" si="1"/>
        <v>-3825461780</v>
      </c>
    </row>
    <row r="19" spans="1:17">
      <c r="A19" s="5" t="s">
        <v>18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J19" s="8"/>
      <c r="K19" s="8">
        <v>6192000</v>
      </c>
      <c r="L19" s="8"/>
      <c r="M19" s="8">
        <v>71298080198</v>
      </c>
      <c r="N19" s="8"/>
      <c r="O19" s="8">
        <v>71047795837</v>
      </c>
      <c r="P19" s="8"/>
      <c r="Q19" s="16">
        <f t="shared" si="1"/>
        <v>250284361</v>
      </c>
    </row>
    <row r="20" spans="1:17">
      <c r="A20" s="5" t="s">
        <v>65</v>
      </c>
      <c r="C20" s="8">
        <v>62800</v>
      </c>
      <c r="D20" s="8"/>
      <c r="E20" s="8">
        <v>49940182706</v>
      </c>
      <c r="F20" s="8"/>
      <c r="G20" s="8">
        <v>46009591446</v>
      </c>
      <c r="H20" s="8"/>
      <c r="I20" s="8">
        <f t="shared" si="0"/>
        <v>3930591260</v>
      </c>
      <c r="J20" s="8"/>
      <c r="K20" s="8">
        <v>220200</v>
      </c>
      <c r="L20" s="8"/>
      <c r="M20" s="8">
        <v>174156450433</v>
      </c>
      <c r="N20" s="8"/>
      <c r="O20" s="8">
        <v>161326624781</v>
      </c>
      <c r="P20" s="8"/>
      <c r="Q20" s="8">
        <f t="shared" si="1"/>
        <v>12829825652</v>
      </c>
    </row>
    <row r="21" spans="1:17">
      <c r="A21" s="5" t="s">
        <v>136</v>
      </c>
      <c r="C21" s="8">
        <v>290000</v>
      </c>
      <c r="D21" s="8"/>
      <c r="E21" s="8">
        <v>290000000000</v>
      </c>
      <c r="F21" s="8"/>
      <c r="G21" s="8">
        <v>279877273048</v>
      </c>
      <c r="H21" s="8"/>
      <c r="I21" s="8">
        <f t="shared" si="0"/>
        <v>10122726952</v>
      </c>
      <c r="J21" s="8"/>
      <c r="K21" s="8">
        <v>400000</v>
      </c>
      <c r="L21" s="8"/>
      <c r="M21" s="8">
        <v>399276784605</v>
      </c>
      <c r="N21" s="8"/>
      <c r="O21" s="8">
        <v>386037617997</v>
      </c>
      <c r="P21" s="8"/>
      <c r="Q21" s="8">
        <f t="shared" si="1"/>
        <v>13239166608</v>
      </c>
    </row>
    <row r="22" spans="1:17">
      <c r="A22" s="5" t="s">
        <v>92</v>
      </c>
      <c r="C22" s="8">
        <v>100000</v>
      </c>
      <c r="D22" s="8"/>
      <c r="E22" s="8">
        <v>91936333528</v>
      </c>
      <c r="F22" s="8"/>
      <c r="G22" s="8">
        <v>81192299468</v>
      </c>
      <c r="H22" s="8"/>
      <c r="I22" s="8">
        <f t="shared" si="0"/>
        <v>10744034060</v>
      </c>
      <c r="J22" s="8"/>
      <c r="K22" s="8">
        <v>704058</v>
      </c>
      <c r="L22" s="8"/>
      <c r="M22" s="8">
        <v>626558145463</v>
      </c>
      <c r="N22" s="8"/>
      <c r="O22" s="8">
        <v>571532390330</v>
      </c>
      <c r="P22" s="8"/>
      <c r="Q22" s="8">
        <f t="shared" si="1"/>
        <v>55025755133</v>
      </c>
    </row>
    <row r="23" spans="1:17">
      <c r="A23" s="5" t="s">
        <v>77</v>
      </c>
      <c r="C23" s="8">
        <v>47500</v>
      </c>
      <c r="D23" s="8"/>
      <c r="E23" s="8">
        <v>37850638330</v>
      </c>
      <c r="F23" s="8"/>
      <c r="G23" s="8">
        <v>34913304868</v>
      </c>
      <c r="H23" s="8"/>
      <c r="I23" s="8">
        <f t="shared" si="0"/>
        <v>2937333462</v>
      </c>
      <c r="J23" s="8"/>
      <c r="K23" s="8">
        <v>132000</v>
      </c>
      <c r="L23" s="8"/>
      <c r="M23" s="8">
        <v>102822740004</v>
      </c>
      <c r="N23" s="8"/>
      <c r="O23" s="8">
        <v>97022236680</v>
      </c>
      <c r="P23" s="8"/>
      <c r="Q23" s="8">
        <f t="shared" si="1"/>
        <v>5800503324</v>
      </c>
    </row>
    <row r="24" spans="1:17">
      <c r="A24" s="5" t="s">
        <v>71</v>
      </c>
      <c r="C24" s="8">
        <v>99500</v>
      </c>
      <c r="D24" s="8"/>
      <c r="E24" s="8">
        <v>64250352515</v>
      </c>
      <c r="F24" s="8"/>
      <c r="G24" s="8">
        <v>61001076060</v>
      </c>
      <c r="H24" s="8"/>
      <c r="I24" s="8">
        <f t="shared" si="0"/>
        <v>3249276455</v>
      </c>
      <c r="J24" s="8"/>
      <c r="K24" s="8">
        <v>149500</v>
      </c>
      <c r="L24" s="8"/>
      <c r="M24" s="8">
        <v>95741643687</v>
      </c>
      <c r="N24" s="8"/>
      <c r="O24" s="8">
        <v>91654883126</v>
      </c>
      <c r="P24" s="8"/>
      <c r="Q24" s="8">
        <f t="shared" si="1"/>
        <v>4086760561</v>
      </c>
    </row>
    <row r="25" spans="1:17">
      <c r="A25" s="5" t="s">
        <v>113</v>
      </c>
      <c r="C25" s="8">
        <v>35700</v>
      </c>
      <c r="D25" s="8"/>
      <c r="E25" s="8">
        <v>29761264795</v>
      </c>
      <c r="F25" s="8"/>
      <c r="G25" s="8">
        <v>27313175730</v>
      </c>
      <c r="H25" s="8"/>
      <c r="I25" s="8">
        <f t="shared" si="0"/>
        <v>2448089065</v>
      </c>
      <c r="J25" s="8"/>
      <c r="K25" s="8">
        <v>175500</v>
      </c>
      <c r="L25" s="8"/>
      <c r="M25" s="8">
        <v>143749720651</v>
      </c>
      <c r="N25" s="8"/>
      <c r="O25" s="8">
        <v>133572707427</v>
      </c>
      <c r="P25" s="8"/>
      <c r="Q25" s="8">
        <f t="shared" si="1"/>
        <v>10177013224</v>
      </c>
    </row>
    <row r="26" spans="1:17">
      <c r="A26" s="5" t="s">
        <v>118</v>
      </c>
      <c r="C26" s="8">
        <v>165000</v>
      </c>
      <c r="D26" s="8"/>
      <c r="E26" s="8">
        <v>164652354063</v>
      </c>
      <c r="F26" s="8"/>
      <c r="G26" s="8">
        <v>163367604687</v>
      </c>
      <c r="H26" s="8"/>
      <c r="I26" s="8">
        <f t="shared" si="0"/>
        <v>1284749376</v>
      </c>
      <c r="J26" s="8"/>
      <c r="K26" s="8">
        <v>165000</v>
      </c>
      <c r="L26" s="8"/>
      <c r="M26" s="8">
        <v>164652354063</v>
      </c>
      <c r="N26" s="8"/>
      <c r="O26" s="8">
        <v>163367604687</v>
      </c>
      <c r="P26" s="8"/>
      <c r="Q26" s="8">
        <f t="shared" si="1"/>
        <v>1284749376</v>
      </c>
    </row>
    <row r="27" spans="1:17">
      <c r="A27" s="5" t="s">
        <v>96</v>
      </c>
      <c r="C27" s="8">
        <v>7800</v>
      </c>
      <c r="D27" s="8"/>
      <c r="E27" s="8">
        <v>6932943177</v>
      </c>
      <c r="F27" s="8"/>
      <c r="G27" s="8">
        <v>6169683473</v>
      </c>
      <c r="H27" s="8"/>
      <c r="I27" s="8">
        <f t="shared" si="0"/>
        <v>763259704</v>
      </c>
      <c r="J27" s="8"/>
      <c r="K27" s="8">
        <v>337800</v>
      </c>
      <c r="L27" s="8"/>
      <c r="M27" s="8">
        <v>292205029644</v>
      </c>
      <c r="N27" s="8"/>
      <c r="O27" s="8">
        <v>267194753470</v>
      </c>
      <c r="P27" s="8"/>
      <c r="Q27" s="8">
        <f t="shared" si="1"/>
        <v>25010276174</v>
      </c>
    </row>
    <row r="28" spans="1:17">
      <c r="A28" s="5" t="s">
        <v>62</v>
      </c>
      <c r="C28" s="8">
        <v>173766</v>
      </c>
      <c r="D28" s="8"/>
      <c r="E28" s="8">
        <v>140384503903</v>
      </c>
      <c r="F28" s="8"/>
      <c r="G28" s="8">
        <v>127564831301</v>
      </c>
      <c r="H28" s="8"/>
      <c r="I28" s="8">
        <f t="shared" si="0"/>
        <v>12819672602</v>
      </c>
      <c r="J28" s="8"/>
      <c r="K28" s="8">
        <v>315366</v>
      </c>
      <c r="L28" s="8"/>
      <c r="M28" s="8">
        <v>252943164960</v>
      </c>
      <c r="N28" s="8"/>
      <c r="O28" s="8">
        <v>231516007664</v>
      </c>
      <c r="P28" s="8"/>
      <c r="Q28" s="8">
        <f t="shared" si="1"/>
        <v>21427157296</v>
      </c>
    </row>
    <row r="29" spans="1:17">
      <c r="A29" s="5" t="s">
        <v>79</v>
      </c>
      <c r="C29" s="8">
        <v>57000</v>
      </c>
      <c r="D29" s="8"/>
      <c r="E29" s="8">
        <v>35480428009</v>
      </c>
      <c r="F29" s="8"/>
      <c r="G29" s="8">
        <v>33147837473</v>
      </c>
      <c r="H29" s="8"/>
      <c r="I29" s="8">
        <f t="shared" si="0"/>
        <v>2332590536</v>
      </c>
      <c r="J29" s="8"/>
      <c r="K29" s="8">
        <v>57000</v>
      </c>
      <c r="L29" s="8"/>
      <c r="M29" s="8">
        <v>35480428009</v>
      </c>
      <c r="N29" s="8"/>
      <c r="O29" s="8">
        <v>33147837473</v>
      </c>
      <c r="P29" s="8"/>
      <c r="Q29" s="8">
        <f t="shared" si="1"/>
        <v>2332590536</v>
      </c>
    </row>
    <row r="30" spans="1:17">
      <c r="A30" s="5" t="s">
        <v>74</v>
      </c>
      <c r="C30" s="8">
        <v>136700</v>
      </c>
      <c r="D30" s="8"/>
      <c r="E30" s="8">
        <v>110472699205</v>
      </c>
      <c r="F30" s="8"/>
      <c r="G30" s="8">
        <v>103943072899</v>
      </c>
      <c r="H30" s="8"/>
      <c r="I30" s="8">
        <f t="shared" si="0"/>
        <v>6529626306</v>
      </c>
      <c r="J30" s="8"/>
      <c r="K30" s="8">
        <v>161700</v>
      </c>
      <c r="L30" s="8"/>
      <c r="M30" s="8">
        <v>130401586441</v>
      </c>
      <c r="N30" s="8"/>
      <c r="O30" s="8">
        <v>122952413225</v>
      </c>
      <c r="P30" s="8"/>
      <c r="Q30" s="8">
        <f t="shared" si="1"/>
        <v>7449173216</v>
      </c>
    </row>
    <row r="31" spans="1:17">
      <c r="A31" s="5" t="s">
        <v>95</v>
      </c>
      <c r="C31" s="8">
        <v>55740</v>
      </c>
      <c r="D31" s="8"/>
      <c r="E31" s="8">
        <v>37171782997</v>
      </c>
      <c r="F31" s="8"/>
      <c r="G31" s="8">
        <v>33470471781</v>
      </c>
      <c r="H31" s="8"/>
      <c r="I31" s="8">
        <f t="shared" si="0"/>
        <v>3701311216</v>
      </c>
      <c r="J31" s="8"/>
      <c r="K31" s="8">
        <v>221437</v>
      </c>
      <c r="L31" s="8"/>
      <c r="M31" s="8">
        <v>142796618081</v>
      </c>
      <c r="N31" s="8"/>
      <c r="O31" s="8">
        <v>131718474100</v>
      </c>
      <c r="P31" s="8"/>
      <c r="Q31" s="8">
        <f t="shared" si="1"/>
        <v>11078143981</v>
      </c>
    </row>
    <row r="32" spans="1:17">
      <c r="A32" s="5" t="s">
        <v>104</v>
      </c>
      <c r="C32" s="8">
        <v>52512</v>
      </c>
      <c r="D32" s="8"/>
      <c r="E32" s="8">
        <v>33536584798</v>
      </c>
      <c r="F32" s="8"/>
      <c r="G32" s="8">
        <v>31628845603</v>
      </c>
      <c r="H32" s="8"/>
      <c r="I32" s="8">
        <f t="shared" si="0"/>
        <v>1907739195</v>
      </c>
      <c r="J32" s="8"/>
      <c r="K32" s="8">
        <v>212512</v>
      </c>
      <c r="L32" s="8"/>
      <c r="M32" s="8">
        <v>133704954048</v>
      </c>
      <c r="N32" s="8"/>
      <c r="O32" s="8">
        <v>127999490341</v>
      </c>
      <c r="P32" s="8"/>
      <c r="Q32" s="8">
        <f t="shared" si="1"/>
        <v>5705463707</v>
      </c>
    </row>
    <row r="33" spans="1:17">
      <c r="A33" s="5" t="s">
        <v>130</v>
      </c>
      <c r="C33" s="8">
        <v>50600</v>
      </c>
      <c r="D33" s="8"/>
      <c r="E33" s="8">
        <v>50001951508</v>
      </c>
      <c r="F33" s="8"/>
      <c r="G33" s="8">
        <v>49527280000</v>
      </c>
      <c r="H33" s="8"/>
      <c r="I33" s="8">
        <f t="shared" si="0"/>
        <v>474671508</v>
      </c>
      <c r="J33" s="8"/>
      <c r="K33" s="8">
        <v>50600</v>
      </c>
      <c r="L33" s="8"/>
      <c r="M33" s="8">
        <v>50001951508</v>
      </c>
      <c r="N33" s="8"/>
      <c r="O33" s="8">
        <v>49527280000</v>
      </c>
      <c r="P33" s="8"/>
      <c r="Q33" s="8">
        <f t="shared" si="1"/>
        <v>474671508</v>
      </c>
    </row>
    <row r="34" spans="1:17">
      <c r="A34" s="5" t="s">
        <v>139</v>
      </c>
      <c r="C34" s="8">
        <v>102660</v>
      </c>
      <c r="D34" s="8"/>
      <c r="E34" s="8">
        <v>99984162174</v>
      </c>
      <c r="F34" s="8"/>
      <c r="G34" s="8">
        <v>96998374376</v>
      </c>
      <c r="H34" s="8"/>
      <c r="I34" s="8">
        <f t="shared" si="0"/>
        <v>2985787798</v>
      </c>
      <c r="J34" s="8"/>
      <c r="K34" s="8">
        <v>102660</v>
      </c>
      <c r="L34" s="8"/>
      <c r="M34" s="8">
        <v>99984162174</v>
      </c>
      <c r="N34" s="8"/>
      <c r="O34" s="8">
        <v>96998374376</v>
      </c>
      <c r="P34" s="8"/>
      <c r="Q34" s="8">
        <f t="shared" si="1"/>
        <v>2985787798</v>
      </c>
    </row>
    <row r="35" spans="1:17">
      <c r="A35" s="5" t="s">
        <v>81</v>
      </c>
      <c r="C35" s="8">
        <v>31800</v>
      </c>
      <c r="D35" s="8"/>
      <c r="E35" s="8">
        <v>30115182636</v>
      </c>
      <c r="F35" s="8"/>
      <c r="G35" s="8">
        <v>26624910602</v>
      </c>
      <c r="H35" s="8"/>
      <c r="I35" s="8">
        <f t="shared" si="0"/>
        <v>3490272034</v>
      </c>
      <c r="J35" s="8"/>
      <c r="K35" s="8">
        <v>188610</v>
      </c>
      <c r="L35" s="8"/>
      <c r="M35" s="8">
        <v>176492010110</v>
      </c>
      <c r="N35" s="8"/>
      <c r="O35" s="8">
        <v>157915861282</v>
      </c>
      <c r="P35" s="8"/>
      <c r="Q35" s="8">
        <f t="shared" si="1"/>
        <v>18576148828</v>
      </c>
    </row>
    <row r="36" spans="1:17">
      <c r="A36" s="5" t="s">
        <v>89</v>
      </c>
      <c r="C36" s="8">
        <v>16</v>
      </c>
      <c r="D36" s="8"/>
      <c r="E36" s="8">
        <v>10846195</v>
      </c>
      <c r="F36" s="8"/>
      <c r="G36" s="8">
        <v>9901669</v>
      </c>
      <c r="H36" s="8"/>
      <c r="I36" s="8">
        <f t="shared" si="0"/>
        <v>944526</v>
      </c>
      <c r="J36" s="8"/>
      <c r="K36" s="8">
        <v>10116</v>
      </c>
      <c r="L36" s="8"/>
      <c r="M36" s="8">
        <v>6878510207</v>
      </c>
      <c r="N36" s="8"/>
      <c r="O36" s="8">
        <v>6260330467</v>
      </c>
      <c r="P36" s="8"/>
      <c r="Q36" s="8">
        <f t="shared" si="1"/>
        <v>618179740</v>
      </c>
    </row>
    <row r="37" spans="1:17">
      <c r="A37" s="5" t="s">
        <v>226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J37" s="8"/>
      <c r="K37" s="8">
        <v>191138</v>
      </c>
      <c r="L37" s="8"/>
      <c r="M37" s="8">
        <v>191138000000</v>
      </c>
      <c r="N37" s="8"/>
      <c r="O37" s="8">
        <v>170244424904</v>
      </c>
      <c r="P37" s="8"/>
      <c r="Q37" s="8">
        <f t="shared" si="1"/>
        <v>20893575096</v>
      </c>
    </row>
    <row r="38" spans="1:17">
      <c r="A38" s="5" t="s">
        <v>204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f t="shared" si="0"/>
        <v>0</v>
      </c>
      <c r="J38" s="8"/>
      <c r="K38" s="8">
        <v>330000</v>
      </c>
      <c r="L38" s="8"/>
      <c r="M38" s="8">
        <v>326651871407</v>
      </c>
      <c r="N38" s="8"/>
      <c r="O38" s="8">
        <v>324779643869</v>
      </c>
      <c r="P38" s="8"/>
      <c r="Q38" s="8">
        <f t="shared" si="1"/>
        <v>1872227538</v>
      </c>
    </row>
    <row r="39" spans="1:17">
      <c r="A39" s="5" t="s">
        <v>227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8">
        <v>542241</v>
      </c>
      <c r="L39" s="8"/>
      <c r="M39" s="8">
        <v>542241000000</v>
      </c>
      <c r="N39" s="8"/>
      <c r="O39" s="8">
        <v>519169421108</v>
      </c>
      <c r="P39" s="8"/>
      <c r="Q39" s="8">
        <f t="shared" si="1"/>
        <v>23071578892</v>
      </c>
    </row>
    <row r="40" spans="1:17">
      <c r="A40" s="5" t="s">
        <v>202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 t="shared" si="0"/>
        <v>0</v>
      </c>
      <c r="J40" s="8"/>
      <c r="K40" s="8">
        <v>100</v>
      </c>
      <c r="L40" s="8"/>
      <c r="M40" s="8">
        <v>97882257</v>
      </c>
      <c r="N40" s="8"/>
      <c r="O40" s="8">
        <v>97214614</v>
      </c>
      <c r="P40" s="8"/>
      <c r="Q40" s="8">
        <f t="shared" si="1"/>
        <v>667643</v>
      </c>
    </row>
    <row r="41" spans="1:17">
      <c r="A41" s="5" t="s">
        <v>228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f t="shared" si="0"/>
        <v>0</v>
      </c>
      <c r="J41" s="8"/>
      <c r="K41" s="8">
        <v>6037</v>
      </c>
      <c r="L41" s="8"/>
      <c r="M41" s="8">
        <v>6037000000</v>
      </c>
      <c r="N41" s="8"/>
      <c r="O41" s="8">
        <v>5524845650</v>
      </c>
      <c r="P41" s="8"/>
      <c r="Q41" s="8">
        <f t="shared" si="1"/>
        <v>512154350</v>
      </c>
    </row>
    <row r="42" spans="1:17">
      <c r="A42" s="5" t="s">
        <v>86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f t="shared" si="0"/>
        <v>0</v>
      </c>
      <c r="J42" s="8"/>
      <c r="K42" s="8">
        <v>167240</v>
      </c>
      <c r="L42" s="8"/>
      <c r="M42" s="8">
        <v>152452163689</v>
      </c>
      <c r="N42" s="8"/>
      <c r="O42" s="8">
        <v>138106841598</v>
      </c>
      <c r="P42" s="8"/>
      <c r="Q42" s="8">
        <f t="shared" si="1"/>
        <v>14345322091</v>
      </c>
    </row>
    <row r="43" spans="1:17">
      <c r="A43" s="5" t="s">
        <v>68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f t="shared" si="0"/>
        <v>0</v>
      </c>
      <c r="J43" s="8"/>
      <c r="K43" s="8">
        <v>392988</v>
      </c>
      <c r="L43" s="8"/>
      <c r="M43" s="8">
        <v>288303643601</v>
      </c>
      <c r="N43" s="8"/>
      <c r="O43" s="8">
        <v>276145363727</v>
      </c>
      <c r="P43" s="8"/>
      <c r="Q43" s="8">
        <f t="shared" si="1"/>
        <v>12158279874</v>
      </c>
    </row>
    <row r="44" spans="1:17">
      <c r="A44" s="5" t="s">
        <v>229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f t="shared" si="0"/>
        <v>0</v>
      </c>
      <c r="J44" s="8"/>
      <c r="K44" s="8">
        <v>52392</v>
      </c>
      <c r="L44" s="8"/>
      <c r="M44" s="8">
        <v>52392000000</v>
      </c>
      <c r="N44" s="8"/>
      <c r="O44" s="8">
        <v>47718365798</v>
      </c>
      <c r="P44" s="8"/>
      <c r="Q44" s="8">
        <f t="shared" si="1"/>
        <v>4673634202</v>
      </c>
    </row>
    <row r="45" spans="1:17">
      <c r="A45" s="5" t="s">
        <v>230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f t="shared" si="0"/>
        <v>0</v>
      </c>
      <c r="J45" s="8"/>
      <c r="K45" s="8">
        <v>32031</v>
      </c>
      <c r="L45" s="8"/>
      <c r="M45" s="8">
        <v>32031000000</v>
      </c>
      <c r="N45" s="8"/>
      <c r="O45" s="8">
        <v>29982627483</v>
      </c>
      <c r="P45" s="8"/>
      <c r="Q45" s="8">
        <f t="shared" si="1"/>
        <v>2048372517</v>
      </c>
    </row>
    <row r="46" spans="1:17">
      <c r="A46" s="5" t="s">
        <v>115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f t="shared" si="0"/>
        <v>0</v>
      </c>
      <c r="J46" s="8"/>
      <c r="K46" s="8">
        <v>100</v>
      </c>
      <c r="L46" s="8"/>
      <c r="M46" s="8">
        <v>86211373</v>
      </c>
      <c r="N46" s="8"/>
      <c r="O46" s="8">
        <v>80796817</v>
      </c>
      <c r="P46" s="8"/>
      <c r="Q46" s="8">
        <f t="shared" si="1"/>
        <v>5414556</v>
      </c>
    </row>
    <row r="47" spans="1:17">
      <c r="A47" s="5" t="s">
        <v>231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f t="shared" si="0"/>
        <v>0</v>
      </c>
      <c r="J47" s="8"/>
      <c r="K47" s="8">
        <v>92699</v>
      </c>
      <c r="L47" s="8"/>
      <c r="M47" s="8">
        <v>92699000000</v>
      </c>
      <c r="N47" s="8"/>
      <c r="O47" s="8">
        <v>88310379012</v>
      </c>
      <c r="P47" s="8"/>
      <c r="Q47" s="8">
        <f t="shared" si="1"/>
        <v>4388620988</v>
      </c>
    </row>
    <row r="48" spans="1:17">
      <c r="A48" s="5" t="s">
        <v>110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f t="shared" si="0"/>
        <v>0</v>
      </c>
      <c r="J48" s="8"/>
      <c r="K48" s="8">
        <v>16100</v>
      </c>
      <c r="L48" s="8"/>
      <c r="M48" s="8">
        <v>10026872302</v>
      </c>
      <c r="N48" s="8"/>
      <c r="O48" s="8">
        <v>9833885719</v>
      </c>
      <c r="P48" s="8"/>
      <c r="Q48" s="8">
        <f t="shared" si="1"/>
        <v>192986583</v>
      </c>
    </row>
    <row r="49" spans="1:17">
      <c r="A49" s="5" t="s">
        <v>198</v>
      </c>
      <c r="C49" s="8">
        <v>0</v>
      </c>
      <c r="D49" s="8"/>
      <c r="E49" s="8">
        <v>0</v>
      </c>
      <c r="F49" s="8"/>
      <c r="G49" s="8">
        <v>0</v>
      </c>
      <c r="H49" s="8"/>
      <c r="I49" s="8">
        <f t="shared" si="0"/>
        <v>0</v>
      </c>
      <c r="J49" s="8"/>
      <c r="K49" s="8">
        <v>115000</v>
      </c>
      <c r="L49" s="8"/>
      <c r="M49" s="8">
        <v>115000000000</v>
      </c>
      <c r="N49" s="8"/>
      <c r="O49" s="8">
        <v>114979156250</v>
      </c>
      <c r="P49" s="8"/>
      <c r="Q49" s="8">
        <f t="shared" si="1"/>
        <v>20843750</v>
      </c>
    </row>
    <row r="50" spans="1:17">
      <c r="A50" s="5" t="s">
        <v>232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0"/>
        <v>0</v>
      </c>
      <c r="J50" s="8"/>
      <c r="K50" s="8">
        <v>80986</v>
      </c>
      <c r="L50" s="8"/>
      <c r="M50" s="8">
        <v>80986000000</v>
      </c>
      <c r="N50" s="8"/>
      <c r="O50" s="8">
        <v>78472563307</v>
      </c>
      <c r="P50" s="8"/>
      <c r="Q50" s="8">
        <f t="shared" si="1"/>
        <v>2513436693</v>
      </c>
    </row>
    <row r="51" spans="1:17">
      <c r="A51" s="5" t="s">
        <v>200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f t="shared" si="0"/>
        <v>0</v>
      </c>
      <c r="J51" s="8"/>
      <c r="K51" s="8">
        <v>200000</v>
      </c>
      <c r="L51" s="8"/>
      <c r="M51" s="8">
        <v>191144126170</v>
      </c>
      <c r="N51" s="8"/>
      <c r="O51" s="8">
        <v>190602000000</v>
      </c>
      <c r="P51" s="8"/>
      <c r="Q51" s="8">
        <f t="shared" si="1"/>
        <v>542126170</v>
      </c>
    </row>
    <row r="52" spans="1:17">
      <c r="A52" s="5" t="s">
        <v>233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f t="shared" si="0"/>
        <v>0</v>
      </c>
      <c r="J52" s="8"/>
      <c r="K52" s="8">
        <v>385538</v>
      </c>
      <c r="L52" s="8"/>
      <c r="M52" s="8">
        <v>385538000000</v>
      </c>
      <c r="N52" s="8"/>
      <c r="O52" s="8">
        <v>362440255674</v>
      </c>
      <c r="P52" s="8"/>
      <c r="Q52" s="8">
        <f t="shared" si="1"/>
        <v>23097744326</v>
      </c>
    </row>
    <row r="53" spans="1:17">
      <c r="A53" s="5" t="s">
        <v>157</v>
      </c>
      <c r="C53" s="8">
        <v>0</v>
      </c>
      <c r="D53" s="8"/>
      <c r="E53" s="8">
        <v>0</v>
      </c>
      <c r="F53" s="8"/>
      <c r="G53" s="8">
        <v>0</v>
      </c>
      <c r="H53" s="8"/>
      <c r="I53" s="8">
        <f t="shared" si="0"/>
        <v>0</v>
      </c>
      <c r="J53" s="8"/>
      <c r="K53" s="8">
        <v>50000</v>
      </c>
      <c r="L53" s="8"/>
      <c r="M53" s="8">
        <v>48991118750</v>
      </c>
      <c r="N53" s="8"/>
      <c r="O53" s="8">
        <v>49990937500</v>
      </c>
      <c r="P53" s="8"/>
      <c r="Q53" s="8">
        <f t="shared" si="1"/>
        <v>-999818750</v>
      </c>
    </row>
    <row r="54" spans="1:17">
      <c r="A54" s="5" t="s">
        <v>234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f t="shared" si="0"/>
        <v>0</v>
      </c>
      <c r="J54" s="8"/>
      <c r="K54" s="8">
        <v>45710</v>
      </c>
      <c r="L54" s="8"/>
      <c r="M54" s="8">
        <v>45710000000</v>
      </c>
      <c r="N54" s="8"/>
      <c r="O54" s="8">
        <v>40847735905</v>
      </c>
      <c r="P54" s="8"/>
      <c r="Q54" s="8">
        <f t="shared" si="1"/>
        <v>4862264095</v>
      </c>
    </row>
    <row r="55" spans="1:17">
      <c r="A55" s="5" t="s">
        <v>206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f t="shared" si="0"/>
        <v>0</v>
      </c>
      <c r="J55" s="8"/>
      <c r="K55" s="8">
        <v>10000</v>
      </c>
      <c r="L55" s="8"/>
      <c r="M55" s="8">
        <v>10000000000</v>
      </c>
      <c r="N55" s="8"/>
      <c r="O55" s="8">
        <v>9997787572</v>
      </c>
      <c r="P55" s="8"/>
      <c r="Q55" s="8">
        <f t="shared" si="1"/>
        <v>2212428</v>
      </c>
    </row>
    <row r="56" spans="1:17" ht="24.75" thickBot="1">
      <c r="C56" s="8"/>
      <c r="D56" s="8"/>
      <c r="E56" s="13">
        <f>SUM(E8:E55)</f>
        <v>1404734168297</v>
      </c>
      <c r="F56" s="8"/>
      <c r="G56" s="13">
        <f>SUM(G8:G55)</f>
        <v>1335142854363</v>
      </c>
      <c r="H56" s="8"/>
      <c r="I56" s="13">
        <f>SUM(I8:I55)</f>
        <v>69591313934</v>
      </c>
      <c r="J56" s="8"/>
      <c r="K56" s="8"/>
      <c r="L56" s="8"/>
      <c r="M56" s="13">
        <f>SUM(M8:M55)</f>
        <v>6282080425407</v>
      </c>
      <c r="N56" s="8"/>
      <c r="O56" s="13">
        <f>SUM(O8:O55)</f>
        <v>5964543880197</v>
      </c>
      <c r="P56" s="8"/>
      <c r="Q56" s="13">
        <f>SUM(Q8:Q55)</f>
        <v>317536545210</v>
      </c>
    </row>
    <row r="57" spans="1:17" ht="24.75" thickTop="1">
      <c r="C57" s="8"/>
      <c r="D57" s="8"/>
      <c r="E57" s="8"/>
      <c r="F57" s="8"/>
      <c r="G57" s="8"/>
      <c r="H57" s="8"/>
      <c r="I57" s="8"/>
      <c r="J57" s="8">
        <f t="shared" ref="J57:P57" si="2">SUM(J8:J19)</f>
        <v>0</v>
      </c>
      <c r="K57" s="8"/>
      <c r="L57" s="8"/>
      <c r="M57" s="8"/>
      <c r="N57" s="8"/>
      <c r="O57" s="8"/>
      <c r="P57" s="8">
        <f t="shared" si="2"/>
        <v>0</v>
      </c>
      <c r="Q57" s="8"/>
    </row>
    <row r="58" spans="1:17">
      <c r="I58" s="3"/>
      <c r="Q58" s="3"/>
    </row>
    <row r="59" spans="1:17">
      <c r="I59" s="3"/>
      <c r="Q59" s="3"/>
    </row>
    <row r="61" spans="1:17">
      <c r="I61" s="8"/>
      <c r="J61" s="8">
        <f t="shared" ref="J61:P61" si="3">SUM(J20:J55)</f>
        <v>0</v>
      </c>
      <c r="K61" s="8"/>
      <c r="L61" s="8"/>
      <c r="M61" s="8"/>
      <c r="N61" s="8"/>
      <c r="O61" s="8"/>
      <c r="P61" s="8">
        <f t="shared" si="3"/>
        <v>0</v>
      </c>
      <c r="Q61" s="8"/>
    </row>
    <row r="62" spans="1:17">
      <c r="I62" s="3"/>
      <c r="Q62" s="3"/>
    </row>
    <row r="63" spans="1:17">
      <c r="I63" s="3"/>
      <c r="Q63" s="3"/>
    </row>
    <row r="64" spans="1:17">
      <c r="I64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7"/>
  <sheetViews>
    <sheetView rightToLeft="1" workbookViewId="0">
      <selection activeCell="I40" sqref="I40"/>
    </sheetView>
  </sheetViews>
  <sheetFormatPr defaultRowHeight="24"/>
  <cols>
    <col min="1" max="1" width="32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16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>
      <c r="A3" s="17" t="s">
        <v>188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>
      <c r="A6" s="17" t="s">
        <v>3</v>
      </c>
      <c r="C6" s="18" t="s">
        <v>190</v>
      </c>
      <c r="D6" s="18" t="s">
        <v>190</v>
      </c>
      <c r="E6" s="18" t="s">
        <v>190</v>
      </c>
      <c r="F6" s="18" t="s">
        <v>190</v>
      </c>
      <c r="G6" s="18" t="s">
        <v>190</v>
      </c>
      <c r="H6" s="18" t="s">
        <v>190</v>
      </c>
      <c r="I6" s="18" t="s">
        <v>190</v>
      </c>
      <c r="J6" s="18" t="s">
        <v>190</v>
      </c>
      <c r="K6" s="18" t="s">
        <v>190</v>
      </c>
      <c r="M6" s="18" t="s">
        <v>191</v>
      </c>
      <c r="N6" s="18" t="s">
        <v>191</v>
      </c>
      <c r="O6" s="18" t="s">
        <v>191</v>
      </c>
      <c r="P6" s="18" t="s">
        <v>191</v>
      </c>
      <c r="Q6" s="18" t="s">
        <v>191</v>
      </c>
      <c r="R6" s="18" t="s">
        <v>191</v>
      </c>
      <c r="S6" s="18" t="s">
        <v>191</v>
      </c>
      <c r="T6" s="18" t="s">
        <v>191</v>
      </c>
      <c r="U6" s="18" t="s">
        <v>191</v>
      </c>
    </row>
    <row r="7" spans="1:21" ht="24.75">
      <c r="A7" s="18" t="s">
        <v>3</v>
      </c>
      <c r="C7" s="18" t="s">
        <v>235</v>
      </c>
      <c r="E7" s="18" t="s">
        <v>236</v>
      </c>
      <c r="G7" s="18" t="s">
        <v>237</v>
      </c>
      <c r="I7" s="18" t="s">
        <v>172</v>
      </c>
      <c r="K7" s="18" t="s">
        <v>238</v>
      </c>
      <c r="M7" s="18" t="s">
        <v>235</v>
      </c>
      <c r="O7" s="18" t="s">
        <v>236</v>
      </c>
      <c r="Q7" s="18" t="s">
        <v>237</v>
      </c>
      <c r="S7" s="18" t="s">
        <v>172</v>
      </c>
      <c r="U7" s="18" t="s">
        <v>238</v>
      </c>
    </row>
    <row r="8" spans="1:21">
      <c r="A8" s="5" t="s">
        <v>38</v>
      </c>
      <c r="C8" s="8">
        <v>0</v>
      </c>
      <c r="D8" s="8"/>
      <c r="E8" s="8">
        <v>0</v>
      </c>
      <c r="F8" s="8"/>
      <c r="G8" s="8">
        <v>-22716900</v>
      </c>
      <c r="H8" s="8"/>
      <c r="I8" s="8">
        <f>C8+E8+G8</f>
        <v>-22716900</v>
      </c>
      <c r="J8" s="8"/>
      <c r="K8" s="9">
        <f>I8/$I$36</f>
        <v>-2.3864193661961824E-2</v>
      </c>
      <c r="L8" s="8"/>
      <c r="M8" s="8">
        <v>0</v>
      </c>
      <c r="N8" s="8"/>
      <c r="O8" s="8">
        <v>0</v>
      </c>
      <c r="P8" s="8"/>
      <c r="Q8" s="8">
        <v>-22716900</v>
      </c>
      <c r="R8" s="8"/>
      <c r="S8" s="8">
        <f>M8+O8+Q8</f>
        <v>-22716900</v>
      </c>
      <c r="T8" s="8"/>
      <c r="U8" s="9">
        <f>S8/$S$36</f>
        <v>-6.594234124312876E-4</v>
      </c>
    </row>
    <row r="9" spans="1:21">
      <c r="A9" s="5" t="s">
        <v>32</v>
      </c>
      <c r="C9" s="8">
        <v>0</v>
      </c>
      <c r="D9" s="8"/>
      <c r="E9" s="8">
        <v>0</v>
      </c>
      <c r="F9" s="8"/>
      <c r="G9" s="8">
        <v>-123514854</v>
      </c>
      <c r="H9" s="8"/>
      <c r="I9" s="8">
        <f t="shared" ref="I9:I34" si="0">C9+E9+G9</f>
        <v>-123514854</v>
      </c>
      <c r="J9" s="8"/>
      <c r="K9" s="9">
        <f t="shared" ref="K9:K35" si="1">I9/$I$36</f>
        <v>-0.12975284462162268</v>
      </c>
      <c r="L9" s="8"/>
      <c r="M9" s="8">
        <v>0</v>
      </c>
      <c r="N9" s="8"/>
      <c r="O9" s="8">
        <v>0</v>
      </c>
      <c r="P9" s="8"/>
      <c r="Q9" s="8">
        <v>-123514854</v>
      </c>
      <c r="R9" s="8"/>
      <c r="S9" s="8">
        <f t="shared" ref="S9:S34" si="2">M9+O9+Q9</f>
        <v>-123514854</v>
      </c>
      <c r="T9" s="8"/>
      <c r="U9" s="9">
        <f t="shared" ref="U9:U35" si="3">S9/$S$36</f>
        <v>-3.5853741712395738E-3</v>
      </c>
    </row>
    <row r="10" spans="1:21">
      <c r="A10" s="5" t="s">
        <v>40</v>
      </c>
      <c r="C10" s="8">
        <v>0</v>
      </c>
      <c r="D10" s="8"/>
      <c r="E10" s="8">
        <v>0</v>
      </c>
      <c r="F10" s="8"/>
      <c r="G10" s="8">
        <v>14869633</v>
      </c>
      <c r="H10" s="8"/>
      <c r="I10" s="8">
        <f t="shared" si="0"/>
        <v>14869633</v>
      </c>
      <c r="J10" s="8"/>
      <c r="K10" s="9">
        <f t="shared" si="1"/>
        <v>1.5620608515875775E-2</v>
      </c>
      <c r="L10" s="8"/>
      <c r="M10" s="8">
        <v>0</v>
      </c>
      <c r="N10" s="8"/>
      <c r="O10" s="8">
        <v>0</v>
      </c>
      <c r="P10" s="8"/>
      <c r="Q10" s="8">
        <v>14869633</v>
      </c>
      <c r="R10" s="8"/>
      <c r="S10" s="8">
        <f t="shared" si="2"/>
        <v>14869633</v>
      </c>
      <c r="T10" s="8"/>
      <c r="U10" s="9">
        <f t="shared" si="3"/>
        <v>4.3163389962806915E-4</v>
      </c>
    </row>
    <row r="11" spans="1:21">
      <c r="A11" s="5" t="s">
        <v>17</v>
      </c>
      <c r="C11" s="8">
        <v>0</v>
      </c>
      <c r="D11" s="8"/>
      <c r="E11" s="8">
        <v>1786521000</v>
      </c>
      <c r="F11" s="8"/>
      <c r="G11" s="8">
        <v>0</v>
      </c>
      <c r="H11" s="8"/>
      <c r="I11" s="8">
        <f t="shared" si="0"/>
        <v>1786521000</v>
      </c>
      <c r="J11" s="8"/>
      <c r="K11" s="9">
        <f t="shared" si="1"/>
        <v>1.8767474050227673</v>
      </c>
      <c r="L11" s="8"/>
      <c r="M11" s="8">
        <v>27765215458</v>
      </c>
      <c r="N11" s="8"/>
      <c r="O11" s="8">
        <v>-20077343628</v>
      </c>
      <c r="P11" s="8"/>
      <c r="Q11" s="8">
        <v>510695653</v>
      </c>
      <c r="R11" s="8"/>
      <c r="S11" s="8">
        <f t="shared" si="2"/>
        <v>8198567483</v>
      </c>
      <c r="T11" s="8"/>
      <c r="U11" s="9">
        <f t="shared" si="3"/>
        <v>0.2379870205304444</v>
      </c>
    </row>
    <row r="12" spans="1:21">
      <c r="A12" s="5" t="s">
        <v>224</v>
      </c>
      <c r="C12" s="8">
        <v>0</v>
      </c>
      <c r="D12" s="8"/>
      <c r="E12" s="8">
        <v>0</v>
      </c>
      <c r="F12" s="8"/>
      <c r="G12" s="8">
        <v>0</v>
      </c>
      <c r="H12" s="8"/>
      <c r="I12" s="8">
        <f t="shared" si="0"/>
        <v>0</v>
      </c>
      <c r="J12" s="8"/>
      <c r="K12" s="9">
        <f t="shared" si="1"/>
        <v>0</v>
      </c>
      <c r="L12" s="8"/>
      <c r="M12" s="8">
        <v>0</v>
      </c>
      <c r="N12" s="8"/>
      <c r="O12" s="8">
        <v>0</v>
      </c>
      <c r="P12" s="8"/>
      <c r="Q12" s="8">
        <v>-22237185</v>
      </c>
      <c r="R12" s="8"/>
      <c r="S12" s="8">
        <f t="shared" si="2"/>
        <v>-22237185</v>
      </c>
      <c r="T12" s="8"/>
      <c r="U12" s="9">
        <f t="shared" si="3"/>
        <v>-6.4549830371071065E-4</v>
      </c>
    </row>
    <row r="13" spans="1:21">
      <c r="A13" s="5" t="s">
        <v>225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f t="shared" si="0"/>
        <v>0</v>
      </c>
      <c r="J13" s="8"/>
      <c r="K13" s="9">
        <f t="shared" si="1"/>
        <v>0</v>
      </c>
      <c r="L13" s="8"/>
      <c r="M13" s="8">
        <v>0</v>
      </c>
      <c r="N13" s="8"/>
      <c r="O13" s="8">
        <v>0</v>
      </c>
      <c r="P13" s="8"/>
      <c r="Q13" s="8">
        <v>26479569935</v>
      </c>
      <c r="R13" s="8"/>
      <c r="S13" s="8">
        <f t="shared" si="2"/>
        <v>26479569935</v>
      </c>
      <c r="T13" s="8"/>
      <c r="U13" s="9">
        <f t="shared" si="3"/>
        <v>0.76864573802986447</v>
      </c>
    </row>
    <row r="14" spans="1:21">
      <c r="A14" s="5" t="s">
        <v>30</v>
      </c>
      <c r="C14" s="8">
        <v>0</v>
      </c>
      <c r="D14" s="8"/>
      <c r="E14" s="8">
        <v>-3191413</v>
      </c>
      <c r="F14" s="8"/>
      <c r="G14" s="8">
        <v>0</v>
      </c>
      <c r="H14" s="8"/>
      <c r="I14" s="8">
        <f t="shared" si="0"/>
        <v>-3191413</v>
      </c>
      <c r="J14" s="8"/>
      <c r="K14" s="9">
        <f t="shared" si="1"/>
        <v>-3.3525920300438252E-3</v>
      </c>
      <c r="L14" s="8"/>
      <c r="M14" s="8">
        <v>0</v>
      </c>
      <c r="N14" s="8"/>
      <c r="O14" s="8">
        <v>-49555095</v>
      </c>
      <c r="P14" s="8"/>
      <c r="Q14" s="8">
        <v>-624092317</v>
      </c>
      <c r="R14" s="8"/>
      <c r="S14" s="8">
        <f t="shared" si="2"/>
        <v>-673647412</v>
      </c>
      <c r="T14" s="8"/>
      <c r="U14" s="9">
        <f t="shared" si="3"/>
        <v>-1.9554555207644774E-2</v>
      </c>
    </row>
    <row r="15" spans="1:21">
      <c r="A15" s="5" t="s">
        <v>36</v>
      </c>
      <c r="C15" s="8">
        <v>0</v>
      </c>
      <c r="D15" s="8"/>
      <c r="E15" s="8">
        <v>-137124190</v>
      </c>
      <c r="F15" s="8"/>
      <c r="G15" s="8">
        <v>0</v>
      </c>
      <c r="H15" s="8"/>
      <c r="I15" s="8">
        <f t="shared" si="0"/>
        <v>-137124190</v>
      </c>
      <c r="J15" s="8"/>
      <c r="K15" s="9">
        <f t="shared" si="1"/>
        <v>-0.14404950613418421</v>
      </c>
      <c r="L15" s="8"/>
      <c r="M15" s="8">
        <v>11730000000</v>
      </c>
      <c r="N15" s="8"/>
      <c r="O15" s="8">
        <v>-5443977419</v>
      </c>
      <c r="P15" s="8"/>
      <c r="Q15" s="8">
        <v>-4834597933</v>
      </c>
      <c r="R15" s="8"/>
      <c r="S15" s="8">
        <f t="shared" si="2"/>
        <v>1451424648</v>
      </c>
      <c r="T15" s="8"/>
      <c r="U15" s="9">
        <f t="shared" si="3"/>
        <v>4.2131778291538038E-2</v>
      </c>
    </row>
    <row r="16" spans="1:21">
      <c r="A16" s="5" t="s">
        <v>19</v>
      </c>
      <c r="C16" s="8">
        <v>0</v>
      </c>
      <c r="D16" s="8"/>
      <c r="E16" s="8">
        <v>52332935</v>
      </c>
      <c r="F16" s="8"/>
      <c r="G16" s="8">
        <v>0</v>
      </c>
      <c r="H16" s="8"/>
      <c r="I16" s="8">
        <f t="shared" si="0"/>
        <v>52332935</v>
      </c>
      <c r="J16" s="8"/>
      <c r="K16" s="9">
        <f t="shared" si="1"/>
        <v>5.4975956038845974E-2</v>
      </c>
      <c r="L16" s="8"/>
      <c r="M16" s="8">
        <v>0</v>
      </c>
      <c r="N16" s="8"/>
      <c r="O16" s="8">
        <v>-679795232</v>
      </c>
      <c r="P16" s="8"/>
      <c r="Q16" s="8">
        <v>-345182962</v>
      </c>
      <c r="R16" s="8"/>
      <c r="S16" s="8">
        <f t="shared" si="2"/>
        <v>-1024978194</v>
      </c>
      <c r="T16" s="8"/>
      <c r="U16" s="9">
        <f t="shared" si="3"/>
        <v>-2.9752942450560524E-2</v>
      </c>
    </row>
    <row r="17" spans="1:21">
      <c r="A17" s="5" t="s">
        <v>16</v>
      </c>
      <c r="C17" s="8">
        <v>0</v>
      </c>
      <c r="D17" s="8"/>
      <c r="E17" s="8">
        <v>363814635</v>
      </c>
      <c r="F17" s="8"/>
      <c r="G17" s="8">
        <v>0</v>
      </c>
      <c r="H17" s="8"/>
      <c r="I17" s="8">
        <f t="shared" si="0"/>
        <v>363814635</v>
      </c>
      <c r="J17" s="8"/>
      <c r="K17" s="9">
        <f t="shared" si="1"/>
        <v>0.38218871882589417</v>
      </c>
      <c r="L17" s="8"/>
      <c r="M17" s="8">
        <v>656715614</v>
      </c>
      <c r="N17" s="8"/>
      <c r="O17" s="8">
        <v>-117615576</v>
      </c>
      <c r="P17" s="8"/>
      <c r="Q17" s="8">
        <v>1175919855</v>
      </c>
      <c r="R17" s="8"/>
      <c r="S17" s="8">
        <f t="shared" si="2"/>
        <v>1715019893</v>
      </c>
      <c r="T17" s="8"/>
      <c r="U17" s="9">
        <f t="shared" si="3"/>
        <v>4.9783389028855249E-2</v>
      </c>
    </row>
    <row r="18" spans="1:21">
      <c r="A18" s="5" t="s">
        <v>34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9">
        <f t="shared" si="1"/>
        <v>0</v>
      </c>
      <c r="L18" s="8"/>
      <c r="M18" s="8">
        <v>3141600000</v>
      </c>
      <c r="N18" s="8"/>
      <c r="O18" s="8">
        <v>-230</v>
      </c>
      <c r="P18" s="8"/>
      <c r="Q18" s="8">
        <v>-3825461780</v>
      </c>
      <c r="R18" s="8"/>
      <c r="S18" s="8">
        <f t="shared" si="2"/>
        <v>-683862010</v>
      </c>
      <c r="T18" s="8"/>
      <c r="U18" s="9">
        <f t="shared" si="3"/>
        <v>-1.9851063317015936E-2</v>
      </c>
    </row>
    <row r="19" spans="1:21">
      <c r="A19" s="5" t="s">
        <v>18</v>
      </c>
      <c r="C19" s="8">
        <v>0</v>
      </c>
      <c r="D19" s="8"/>
      <c r="E19" s="8">
        <v>-14726401</v>
      </c>
      <c r="F19" s="8"/>
      <c r="G19" s="8">
        <v>0</v>
      </c>
      <c r="H19" s="8"/>
      <c r="I19" s="8">
        <f t="shared" si="0"/>
        <v>-14726401</v>
      </c>
      <c r="J19" s="8"/>
      <c r="K19" s="9">
        <f t="shared" si="1"/>
        <v>-1.547014273108163E-2</v>
      </c>
      <c r="L19" s="8"/>
      <c r="M19" s="8">
        <v>3246101250</v>
      </c>
      <c r="N19" s="8"/>
      <c r="O19" s="8">
        <v>-1938995909</v>
      </c>
      <c r="P19" s="8"/>
      <c r="Q19" s="8">
        <v>250284361</v>
      </c>
      <c r="R19" s="8"/>
      <c r="S19" s="8">
        <f t="shared" si="2"/>
        <v>1557389702</v>
      </c>
      <c r="T19" s="8"/>
      <c r="U19" s="9">
        <f t="shared" si="3"/>
        <v>4.5207719001192331E-2</v>
      </c>
    </row>
    <row r="20" spans="1:21">
      <c r="A20" s="5" t="s">
        <v>26</v>
      </c>
      <c r="C20" s="8">
        <v>0</v>
      </c>
      <c r="D20" s="8"/>
      <c r="E20" s="8">
        <v>202662036</v>
      </c>
      <c r="F20" s="8"/>
      <c r="G20" s="8">
        <v>0</v>
      </c>
      <c r="H20" s="8"/>
      <c r="I20" s="8">
        <f t="shared" si="0"/>
        <v>202662036</v>
      </c>
      <c r="J20" s="8"/>
      <c r="K20" s="9">
        <f t="shared" si="1"/>
        <v>0.21289727361706393</v>
      </c>
      <c r="L20" s="8"/>
      <c r="M20" s="8">
        <v>8685000000</v>
      </c>
      <c r="N20" s="8"/>
      <c r="O20" s="8">
        <v>-8692346665</v>
      </c>
      <c r="P20" s="8"/>
      <c r="Q20" s="8">
        <v>0</v>
      </c>
      <c r="R20" s="8"/>
      <c r="S20" s="8">
        <f t="shared" si="2"/>
        <v>-7346665</v>
      </c>
      <c r="T20" s="8"/>
      <c r="U20" s="9">
        <f t="shared" si="3"/>
        <v>-2.1325809878502372E-4</v>
      </c>
    </row>
    <row r="21" spans="1:21">
      <c r="A21" s="5" t="s">
        <v>33</v>
      </c>
      <c r="C21" s="8">
        <v>0</v>
      </c>
      <c r="D21" s="8"/>
      <c r="E21" s="8">
        <v>-225081043</v>
      </c>
      <c r="F21" s="8"/>
      <c r="G21" s="8">
        <v>0</v>
      </c>
      <c r="H21" s="8"/>
      <c r="I21" s="8">
        <f t="shared" si="0"/>
        <v>-225081043</v>
      </c>
      <c r="J21" s="8"/>
      <c r="K21" s="9">
        <f t="shared" si="1"/>
        <v>-0.23644852949955131</v>
      </c>
      <c r="L21" s="8"/>
      <c r="M21" s="8">
        <v>10029882000</v>
      </c>
      <c r="N21" s="8"/>
      <c r="O21" s="8">
        <v>-9694186947</v>
      </c>
      <c r="P21" s="8"/>
      <c r="Q21" s="8">
        <v>0</v>
      </c>
      <c r="R21" s="8"/>
      <c r="S21" s="8">
        <f t="shared" si="2"/>
        <v>335695053</v>
      </c>
      <c r="T21" s="8"/>
      <c r="U21" s="9">
        <f t="shared" si="3"/>
        <v>9.7445152017027834E-3</v>
      </c>
    </row>
    <row r="22" spans="1:21">
      <c r="A22" s="5" t="s">
        <v>15</v>
      </c>
      <c r="C22" s="8">
        <v>0</v>
      </c>
      <c r="D22" s="8"/>
      <c r="E22" s="8">
        <v>427507</v>
      </c>
      <c r="F22" s="8"/>
      <c r="G22" s="8">
        <v>0</v>
      </c>
      <c r="H22" s="8"/>
      <c r="I22" s="8">
        <f t="shared" si="0"/>
        <v>427507</v>
      </c>
      <c r="J22" s="8"/>
      <c r="K22" s="9">
        <f t="shared" si="1"/>
        <v>4.4909780118961278E-4</v>
      </c>
      <c r="L22" s="8"/>
      <c r="M22" s="8">
        <v>34494000</v>
      </c>
      <c r="N22" s="8"/>
      <c r="O22" s="8">
        <v>109138430</v>
      </c>
      <c r="P22" s="8"/>
      <c r="Q22" s="8">
        <v>0</v>
      </c>
      <c r="R22" s="8"/>
      <c r="S22" s="8">
        <f t="shared" si="2"/>
        <v>143632430</v>
      </c>
      <c r="T22" s="8"/>
      <c r="U22" s="9">
        <f t="shared" si="3"/>
        <v>4.16934472249286E-3</v>
      </c>
    </row>
    <row r="23" spans="1:21">
      <c r="A23" s="5" t="s">
        <v>22</v>
      </c>
      <c r="C23" s="8">
        <v>0</v>
      </c>
      <c r="D23" s="8"/>
      <c r="E23" s="8">
        <v>-254531150</v>
      </c>
      <c r="F23" s="8"/>
      <c r="G23" s="8">
        <v>0</v>
      </c>
      <c r="H23" s="8"/>
      <c r="I23" s="8">
        <f t="shared" si="0"/>
        <v>-254531150</v>
      </c>
      <c r="J23" s="8"/>
      <c r="K23" s="9">
        <f t="shared" si="1"/>
        <v>-0.26738598385351237</v>
      </c>
      <c r="L23" s="8"/>
      <c r="M23" s="8">
        <v>0</v>
      </c>
      <c r="N23" s="8"/>
      <c r="O23" s="8">
        <v>-1146799770</v>
      </c>
      <c r="P23" s="8"/>
      <c r="Q23" s="8">
        <v>0</v>
      </c>
      <c r="R23" s="8"/>
      <c r="S23" s="8">
        <f t="shared" si="2"/>
        <v>-1146799770</v>
      </c>
      <c r="T23" s="8"/>
      <c r="U23" s="9">
        <f t="shared" si="3"/>
        <v>-3.3289164353798965E-2</v>
      </c>
    </row>
    <row r="24" spans="1:21">
      <c r="A24" s="5" t="s">
        <v>39</v>
      </c>
      <c r="C24" s="8">
        <v>0</v>
      </c>
      <c r="D24" s="8"/>
      <c r="E24" s="8">
        <v>-8492991</v>
      </c>
      <c r="F24" s="8"/>
      <c r="G24" s="8">
        <v>0</v>
      </c>
      <c r="H24" s="8"/>
      <c r="I24" s="8">
        <f t="shared" si="0"/>
        <v>-8492991</v>
      </c>
      <c r="J24" s="8"/>
      <c r="K24" s="9">
        <f t="shared" si="1"/>
        <v>-8.9219207723456474E-3</v>
      </c>
      <c r="L24" s="8"/>
      <c r="M24" s="8">
        <v>0</v>
      </c>
      <c r="N24" s="8"/>
      <c r="O24" s="8">
        <v>-8492991</v>
      </c>
      <c r="P24" s="8"/>
      <c r="Q24" s="8">
        <v>0</v>
      </c>
      <c r="R24" s="8"/>
      <c r="S24" s="8">
        <f t="shared" si="2"/>
        <v>-8492991</v>
      </c>
      <c r="T24" s="8"/>
      <c r="U24" s="9">
        <f t="shared" si="3"/>
        <v>-2.4653351060083961E-4</v>
      </c>
    </row>
    <row r="25" spans="1:21">
      <c r="A25" s="5" t="s">
        <v>21</v>
      </c>
      <c r="C25" s="8">
        <v>0</v>
      </c>
      <c r="D25" s="8"/>
      <c r="E25" s="8">
        <v>-371767443</v>
      </c>
      <c r="F25" s="8"/>
      <c r="G25" s="8">
        <v>0</v>
      </c>
      <c r="H25" s="8"/>
      <c r="I25" s="8">
        <f t="shared" si="0"/>
        <v>-371767443</v>
      </c>
      <c r="J25" s="8"/>
      <c r="K25" s="9">
        <f t="shared" si="1"/>
        <v>-0.39054317521159815</v>
      </c>
      <c r="L25" s="8"/>
      <c r="M25" s="8">
        <v>0</v>
      </c>
      <c r="N25" s="8"/>
      <c r="O25" s="8">
        <v>-867262073</v>
      </c>
      <c r="P25" s="8"/>
      <c r="Q25" s="8">
        <v>0</v>
      </c>
      <c r="R25" s="8"/>
      <c r="S25" s="8">
        <f t="shared" si="2"/>
        <v>-867262073</v>
      </c>
      <c r="T25" s="8"/>
      <c r="U25" s="9">
        <f t="shared" si="3"/>
        <v>-2.5174778057300621E-2</v>
      </c>
    </row>
    <row r="26" spans="1:21">
      <c r="A26" s="5" t="s">
        <v>29</v>
      </c>
      <c r="C26" s="8">
        <v>0</v>
      </c>
      <c r="D26" s="8"/>
      <c r="E26" s="8">
        <v>219823615</v>
      </c>
      <c r="F26" s="8"/>
      <c r="G26" s="8">
        <v>0</v>
      </c>
      <c r="H26" s="8"/>
      <c r="I26" s="8">
        <f t="shared" si="0"/>
        <v>219823615</v>
      </c>
      <c r="J26" s="8"/>
      <c r="K26" s="9">
        <f t="shared" si="1"/>
        <v>0.23092558050757525</v>
      </c>
      <c r="L26" s="8"/>
      <c r="M26" s="8">
        <v>0</v>
      </c>
      <c r="N26" s="8"/>
      <c r="O26" s="8">
        <v>52273755</v>
      </c>
      <c r="P26" s="8"/>
      <c r="Q26" s="8">
        <v>0</v>
      </c>
      <c r="R26" s="8"/>
      <c r="S26" s="8">
        <f t="shared" si="2"/>
        <v>52273755</v>
      </c>
      <c r="T26" s="8"/>
      <c r="U26" s="9">
        <f t="shared" si="3"/>
        <v>1.5173962073477053E-3</v>
      </c>
    </row>
    <row r="27" spans="1:21">
      <c r="A27" s="5" t="s">
        <v>24</v>
      </c>
      <c r="C27" s="8">
        <v>0</v>
      </c>
      <c r="D27" s="8"/>
      <c r="E27" s="8">
        <v>-326476718</v>
      </c>
      <c r="F27" s="8"/>
      <c r="G27" s="8">
        <v>0</v>
      </c>
      <c r="H27" s="8"/>
      <c r="I27" s="8">
        <f t="shared" si="0"/>
        <v>-326476718</v>
      </c>
      <c r="J27" s="8"/>
      <c r="K27" s="9">
        <f t="shared" si="1"/>
        <v>-0.34296508874334519</v>
      </c>
      <c r="L27" s="8"/>
      <c r="M27" s="8">
        <v>0</v>
      </c>
      <c r="N27" s="8"/>
      <c r="O27" s="8">
        <v>-612798981</v>
      </c>
      <c r="P27" s="8"/>
      <c r="Q27" s="8">
        <v>0</v>
      </c>
      <c r="R27" s="8"/>
      <c r="S27" s="8">
        <f t="shared" si="2"/>
        <v>-612798981</v>
      </c>
      <c r="T27" s="8"/>
      <c r="U27" s="9">
        <f t="shared" si="3"/>
        <v>-1.7788254347443348E-2</v>
      </c>
    </row>
    <row r="28" spans="1:21">
      <c r="A28" s="5" t="s">
        <v>20</v>
      </c>
      <c r="C28" s="8">
        <v>0</v>
      </c>
      <c r="D28" s="8"/>
      <c r="E28" s="8">
        <v>-3593307</v>
      </c>
      <c r="F28" s="8"/>
      <c r="G28" s="8">
        <v>0</v>
      </c>
      <c r="H28" s="8"/>
      <c r="I28" s="8">
        <f t="shared" si="0"/>
        <v>-3593307</v>
      </c>
      <c r="J28" s="8"/>
      <c r="K28" s="9">
        <f t="shared" si="1"/>
        <v>-3.7747832730206615E-3</v>
      </c>
      <c r="L28" s="8"/>
      <c r="M28" s="8">
        <v>0</v>
      </c>
      <c r="N28" s="8"/>
      <c r="O28" s="8">
        <v>327496913</v>
      </c>
      <c r="P28" s="8"/>
      <c r="Q28" s="8">
        <v>0</v>
      </c>
      <c r="R28" s="8"/>
      <c r="S28" s="8">
        <f>M28+O28+Q28</f>
        <v>327496913</v>
      </c>
      <c r="T28" s="8"/>
      <c r="U28" s="9">
        <f t="shared" si="3"/>
        <v>9.5065405900969114E-3</v>
      </c>
    </row>
    <row r="29" spans="1:21">
      <c r="A29" s="5" t="s">
        <v>27</v>
      </c>
      <c r="C29" s="8">
        <v>0</v>
      </c>
      <c r="D29" s="8"/>
      <c r="E29" s="8">
        <v>20745472</v>
      </c>
      <c r="F29" s="8"/>
      <c r="G29" s="8">
        <v>0</v>
      </c>
      <c r="H29" s="8"/>
      <c r="I29" s="8">
        <f t="shared" si="0"/>
        <v>20745472</v>
      </c>
      <c r="J29" s="8"/>
      <c r="K29" s="9">
        <f t="shared" si="1"/>
        <v>2.1793200719147705E-2</v>
      </c>
      <c r="L29" s="8"/>
      <c r="M29" s="8">
        <v>0</v>
      </c>
      <c r="N29" s="8"/>
      <c r="O29" s="8">
        <v>-6468076</v>
      </c>
      <c r="P29" s="8"/>
      <c r="Q29" s="8">
        <v>0</v>
      </c>
      <c r="R29" s="8"/>
      <c r="S29" s="8">
        <f t="shared" si="2"/>
        <v>-6468076</v>
      </c>
      <c r="T29" s="8"/>
      <c r="U29" s="9">
        <f t="shared" si="3"/>
        <v>-1.8775452406732051E-4</v>
      </c>
    </row>
    <row r="30" spans="1:21">
      <c r="A30" s="5" t="s">
        <v>23</v>
      </c>
      <c r="C30" s="8">
        <v>0</v>
      </c>
      <c r="D30" s="8"/>
      <c r="E30" s="8">
        <v>-143992338</v>
      </c>
      <c r="F30" s="8"/>
      <c r="G30" s="8">
        <v>0</v>
      </c>
      <c r="H30" s="8"/>
      <c r="I30" s="8">
        <f t="shared" si="0"/>
        <v>-143992338</v>
      </c>
      <c r="J30" s="8"/>
      <c r="K30" s="9">
        <f t="shared" si="1"/>
        <v>-0.15126452288255285</v>
      </c>
      <c r="L30" s="8"/>
      <c r="M30" s="8">
        <v>0</v>
      </c>
      <c r="N30" s="8"/>
      <c r="O30" s="8">
        <v>-789986235</v>
      </c>
      <c r="P30" s="8"/>
      <c r="Q30" s="8">
        <v>0</v>
      </c>
      <c r="R30" s="8"/>
      <c r="S30" s="8">
        <f t="shared" si="2"/>
        <v>-789986235</v>
      </c>
      <c r="T30" s="8"/>
      <c r="U30" s="9">
        <f t="shared" si="3"/>
        <v>-2.2931624423114295E-2</v>
      </c>
    </row>
    <row r="31" spans="1:21">
      <c r="A31" s="5" t="s">
        <v>28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9">
        <f t="shared" si="1"/>
        <v>0</v>
      </c>
      <c r="L31" s="8"/>
      <c r="M31" s="8">
        <v>0</v>
      </c>
      <c r="N31" s="8"/>
      <c r="O31" s="8">
        <v>-254531551</v>
      </c>
      <c r="P31" s="8"/>
      <c r="Q31" s="8">
        <v>0</v>
      </c>
      <c r="R31" s="8"/>
      <c r="S31" s="8">
        <f t="shared" si="2"/>
        <v>-254531551</v>
      </c>
      <c r="T31" s="8"/>
      <c r="U31" s="9">
        <f t="shared" si="3"/>
        <v>-7.3885109293894994E-3</v>
      </c>
    </row>
    <row r="32" spans="1:21">
      <c r="A32" s="5" t="s">
        <v>25</v>
      </c>
      <c r="C32" s="8">
        <v>0</v>
      </c>
      <c r="D32" s="8"/>
      <c r="E32" s="8">
        <v>-125629082</v>
      </c>
      <c r="F32" s="8"/>
      <c r="G32" s="8">
        <v>0</v>
      </c>
      <c r="H32" s="8"/>
      <c r="I32" s="8">
        <f t="shared" si="0"/>
        <v>-125629082</v>
      </c>
      <c r="J32" s="8"/>
      <c r="K32" s="9">
        <f t="shared" si="1"/>
        <v>-0.13197384953151542</v>
      </c>
      <c r="L32" s="8"/>
      <c r="M32" s="8">
        <v>0</v>
      </c>
      <c r="N32" s="8"/>
      <c r="O32" s="8">
        <v>-378905157</v>
      </c>
      <c r="P32" s="8"/>
      <c r="Q32" s="8">
        <v>0</v>
      </c>
      <c r="R32" s="8"/>
      <c r="S32" s="8">
        <f t="shared" si="2"/>
        <v>-378905157</v>
      </c>
      <c r="T32" s="8"/>
      <c r="U32" s="9">
        <f t="shared" si="3"/>
        <v>-1.0998812849321552E-2</v>
      </c>
    </row>
    <row r="33" spans="1:21">
      <c r="A33" s="5" t="s">
        <v>31</v>
      </c>
      <c r="C33" s="8">
        <v>0</v>
      </c>
      <c r="D33" s="8"/>
      <c r="E33" s="8">
        <v>76812591</v>
      </c>
      <c r="F33" s="8"/>
      <c r="G33" s="8">
        <v>0</v>
      </c>
      <c r="H33" s="8"/>
      <c r="I33" s="8">
        <f t="shared" si="0"/>
        <v>76812591</v>
      </c>
      <c r="J33" s="8"/>
      <c r="K33" s="9">
        <f t="shared" si="1"/>
        <v>8.0691931878956458E-2</v>
      </c>
      <c r="L33" s="8"/>
      <c r="M33" s="8">
        <v>0</v>
      </c>
      <c r="N33" s="8"/>
      <c r="O33" s="8">
        <v>880790338</v>
      </c>
      <c r="P33" s="8"/>
      <c r="Q33" s="8">
        <v>0</v>
      </c>
      <c r="R33" s="8"/>
      <c r="S33" s="8">
        <f t="shared" si="2"/>
        <v>880790338</v>
      </c>
      <c r="T33" s="8"/>
      <c r="U33" s="9">
        <f t="shared" si="3"/>
        <v>2.5567474889640191E-2</v>
      </c>
    </row>
    <row r="34" spans="1:21">
      <c r="A34" s="5" t="s">
        <v>35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9">
        <f t="shared" si="1"/>
        <v>0</v>
      </c>
      <c r="L34" s="8"/>
      <c r="M34" s="8">
        <v>0</v>
      </c>
      <c r="N34" s="8"/>
      <c r="O34" s="8">
        <v>-58292925</v>
      </c>
      <c r="P34" s="8"/>
      <c r="Q34" s="8">
        <v>0</v>
      </c>
      <c r="R34" s="8"/>
      <c r="S34" s="8">
        <f t="shared" si="2"/>
        <v>-58292925</v>
      </c>
      <c r="T34" s="8"/>
      <c r="U34" s="9">
        <f t="shared" si="3"/>
        <v>-1.6921199426022527E-3</v>
      </c>
    </row>
    <row r="35" spans="1:21">
      <c r="A35" s="5" t="s">
        <v>37</v>
      </c>
      <c r="C35" s="8">
        <v>0</v>
      </c>
      <c r="D35" s="8"/>
      <c r="E35" s="8">
        <v>-25247539</v>
      </c>
      <c r="F35" s="8"/>
      <c r="G35" s="8">
        <v>0</v>
      </c>
      <c r="H35" s="8"/>
      <c r="I35" s="8">
        <f>C35+E35+G35</f>
        <v>-25247539</v>
      </c>
      <c r="J35" s="8"/>
      <c r="K35" s="9">
        <f t="shared" si="1"/>
        <v>-2.6522639980980416E-2</v>
      </c>
      <c r="L35" s="8"/>
      <c r="M35" s="8">
        <v>0</v>
      </c>
      <c r="N35" s="8"/>
      <c r="O35" s="8">
        <v>-25247539</v>
      </c>
      <c r="P35" s="8"/>
      <c r="Q35" s="8">
        <v>0</v>
      </c>
      <c r="R35" s="8"/>
      <c r="S35" s="8">
        <f>M35+O35+Q35</f>
        <v>-25247539</v>
      </c>
      <c r="T35" s="8"/>
      <c r="U35" s="9">
        <f t="shared" si="3"/>
        <v>-7.3288249377652848E-4</v>
      </c>
    </row>
    <row r="36" spans="1:21" ht="24.75" thickBot="1">
      <c r="A36" s="5"/>
      <c r="C36" s="13">
        <f>SUM(C8:C35)</f>
        <v>0</v>
      </c>
      <c r="D36" s="8"/>
      <c r="E36" s="13">
        <f>SUM(E8:E35)</f>
        <v>1083286176</v>
      </c>
      <c r="F36" s="8"/>
      <c r="G36" s="13">
        <f>SUM(G8:G35)</f>
        <v>-131362121</v>
      </c>
      <c r="H36" s="8"/>
      <c r="I36" s="13">
        <f>SUM(I8:I35)</f>
        <v>951924055</v>
      </c>
      <c r="J36" s="8"/>
      <c r="K36" s="10">
        <f>SUM(K8:K35)</f>
        <v>0.99999999999999933</v>
      </c>
      <c r="L36" s="8"/>
      <c r="M36" s="13">
        <f>SUM(M8:M35)</f>
        <v>65289008322</v>
      </c>
      <c r="N36" s="8"/>
      <c r="O36" s="13">
        <f>SUM(O8:O35)</f>
        <v>-49472902563</v>
      </c>
      <c r="P36" s="8"/>
      <c r="Q36" s="13">
        <f>SUM(Q8:Q35)</f>
        <v>18633535506</v>
      </c>
      <c r="R36" s="8"/>
      <c r="S36" s="13">
        <f>SUM(S8:S35)</f>
        <v>34449641265</v>
      </c>
      <c r="T36" s="8"/>
      <c r="U36" s="10">
        <f>SUM(U8:U35)</f>
        <v>1.0000000000000004</v>
      </c>
    </row>
    <row r="37" spans="1:21" ht="24.75" thickTop="1">
      <c r="E37" s="8"/>
      <c r="G37" s="8"/>
      <c r="M37" s="8"/>
      <c r="O37" s="8"/>
      <c r="Q37" s="8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62"/>
  <sheetViews>
    <sheetView rightToLeft="1" workbookViewId="0">
      <selection activeCell="J14" sqref="A14:J14"/>
    </sheetView>
  </sheetViews>
  <sheetFormatPr defaultRowHeight="24"/>
  <cols>
    <col min="1" max="1" width="33.1406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140625" style="1" bestFit="1" customWidth="1"/>
    <col min="10" max="10" width="1.28515625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188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192</v>
      </c>
      <c r="C6" s="18" t="s">
        <v>190</v>
      </c>
      <c r="D6" s="18" t="s">
        <v>190</v>
      </c>
      <c r="E6" s="18" t="s">
        <v>190</v>
      </c>
      <c r="F6" s="18" t="s">
        <v>190</v>
      </c>
      <c r="G6" s="18" t="s">
        <v>190</v>
      </c>
      <c r="H6" s="18" t="s">
        <v>190</v>
      </c>
      <c r="I6" s="18" t="s">
        <v>190</v>
      </c>
      <c r="K6" s="18" t="s">
        <v>191</v>
      </c>
      <c r="L6" s="18" t="s">
        <v>191</v>
      </c>
      <c r="M6" s="18" t="s">
        <v>191</v>
      </c>
      <c r="N6" s="18" t="s">
        <v>191</v>
      </c>
      <c r="O6" s="18" t="s">
        <v>191</v>
      </c>
      <c r="P6" s="18" t="s">
        <v>191</v>
      </c>
      <c r="Q6" s="18" t="s">
        <v>191</v>
      </c>
    </row>
    <row r="7" spans="1:17" ht="24.75">
      <c r="A7" s="18" t="s">
        <v>192</v>
      </c>
      <c r="C7" s="18" t="s">
        <v>239</v>
      </c>
      <c r="E7" s="18" t="s">
        <v>236</v>
      </c>
      <c r="G7" s="18" t="s">
        <v>237</v>
      </c>
      <c r="I7" s="18" t="s">
        <v>240</v>
      </c>
      <c r="K7" s="18" t="s">
        <v>239</v>
      </c>
      <c r="M7" s="18" t="s">
        <v>236</v>
      </c>
      <c r="O7" s="18" t="s">
        <v>237</v>
      </c>
      <c r="Q7" s="18" t="s">
        <v>240</v>
      </c>
    </row>
    <row r="8" spans="1:17">
      <c r="A8" s="5" t="s">
        <v>65</v>
      </c>
      <c r="C8" s="8">
        <v>0</v>
      </c>
      <c r="D8" s="8"/>
      <c r="E8" s="8">
        <v>744433353</v>
      </c>
      <c r="F8" s="8"/>
      <c r="G8" s="8">
        <v>3930591260</v>
      </c>
      <c r="H8" s="8"/>
      <c r="I8" s="8">
        <f>C8+E8+G8</f>
        <v>4675024613</v>
      </c>
      <c r="J8" s="8"/>
      <c r="K8" s="8">
        <v>0</v>
      </c>
      <c r="L8" s="8"/>
      <c r="M8" s="8">
        <v>22292449939</v>
      </c>
      <c r="N8" s="8"/>
      <c r="O8" s="8">
        <v>12829825652</v>
      </c>
      <c r="P8" s="8"/>
      <c r="Q8" s="8">
        <f>K8+M8+O8</f>
        <v>35122275591</v>
      </c>
    </row>
    <row r="9" spans="1:17">
      <c r="A9" s="5" t="s">
        <v>136</v>
      </c>
      <c r="C9" s="8">
        <v>2717437411</v>
      </c>
      <c r="D9" s="8"/>
      <c r="E9" s="8">
        <v>0</v>
      </c>
      <c r="F9" s="8"/>
      <c r="G9" s="8">
        <v>10122726952</v>
      </c>
      <c r="H9" s="8"/>
      <c r="I9" s="8">
        <f t="shared" ref="I9:I59" si="0">C9+E9+G9</f>
        <v>12840164363</v>
      </c>
      <c r="J9" s="8"/>
      <c r="K9" s="8">
        <v>37993070600</v>
      </c>
      <c r="L9" s="8"/>
      <c r="M9" s="8">
        <v>0</v>
      </c>
      <c r="N9" s="8"/>
      <c r="O9" s="8">
        <v>13239166608</v>
      </c>
      <c r="P9" s="8"/>
      <c r="Q9" s="8">
        <f t="shared" ref="Q9:Q60" si="1">K9+M9+O9</f>
        <v>51232237208</v>
      </c>
    </row>
    <row r="10" spans="1:17">
      <c r="A10" s="5" t="s">
        <v>92</v>
      </c>
      <c r="C10" s="8">
        <v>0</v>
      </c>
      <c r="D10" s="8"/>
      <c r="E10" s="8">
        <v>-6995329593</v>
      </c>
      <c r="F10" s="8"/>
      <c r="G10" s="8">
        <v>10744034060</v>
      </c>
      <c r="H10" s="8"/>
      <c r="I10" s="8">
        <f t="shared" si="0"/>
        <v>3748704467</v>
      </c>
      <c r="J10" s="8"/>
      <c r="K10" s="8">
        <v>0</v>
      </c>
      <c r="L10" s="8"/>
      <c r="M10" s="8">
        <v>22862620319</v>
      </c>
      <c r="N10" s="8"/>
      <c r="O10" s="8">
        <v>55025755133</v>
      </c>
      <c r="P10" s="8"/>
      <c r="Q10" s="8">
        <f t="shared" si="1"/>
        <v>77888375452</v>
      </c>
    </row>
    <row r="11" spans="1:17">
      <c r="A11" s="5" t="s">
        <v>77</v>
      </c>
      <c r="C11" s="8">
        <v>0</v>
      </c>
      <c r="D11" s="8"/>
      <c r="E11" s="8">
        <v>-2450024859</v>
      </c>
      <c r="F11" s="8"/>
      <c r="G11" s="8">
        <v>2937333462</v>
      </c>
      <c r="H11" s="8"/>
      <c r="I11" s="8">
        <f t="shared" si="0"/>
        <v>487308603</v>
      </c>
      <c r="J11" s="8"/>
      <c r="K11" s="8">
        <v>0</v>
      </c>
      <c r="L11" s="8"/>
      <c r="M11" s="8">
        <v>1776301</v>
      </c>
      <c r="N11" s="8"/>
      <c r="O11" s="8">
        <v>5800503324</v>
      </c>
      <c r="P11" s="8"/>
      <c r="Q11" s="8">
        <f t="shared" si="1"/>
        <v>5802279625</v>
      </c>
    </row>
    <row r="12" spans="1:17">
      <c r="A12" s="5" t="s">
        <v>71</v>
      </c>
      <c r="C12" s="8">
        <v>0</v>
      </c>
      <c r="D12" s="8"/>
      <c r="E12" s="8">
        <v>-3361111823</v>
      </c>
      <c r="F12" s="8"/>
      <c r="G12" s="8">
        <v>3249276455</v>
      </c>
      <c r="H12" s="8"/>
      <c r="I12" s="8">
        <f t="shared" si="0"/>
        <v>-111835368</v>
      </c>
      <c r="J12" s="8"/>
      <c r="K12" s="8">
        <v>0</v>
      </c>
      <c r="L12" s="8"/>
      <c r="M12" s="8">
        <v>989651502</v>
      </c>
      <c r="N12" s="8"/>
      <c r="O12" s="8">
        <v>4086760561</v>
      </c>
      <c r="P12" s="8"/>
      <c r="Q12" s="8">
        <f t="shared" si="1"/>
        <v>5076412063</v>
      </c>
    </row>
    <row r="13" spans="1:17">
      <c r="A13" s="5" t="s">
        <v>113</v>
      </c>
      <c r="C13" s="8">
        <v>0</v>
      </c>
      <c r="D13" s="8"/>
      <c r="E13" s="8">
        <v>-2207199827</v>
      </c>
      <c r="F13" s="8"/>
      <c r="G13" s="8">
        <v>2448089065</v>
      </c>
      <c r="H13" s="8"/>
      <c r="I13" s="8">
        <f t="shared" si="0"/>
        <v>240889238</v>
      </c>
      <c r="J13" s="8"/>
      <c r="K13" s="8">
        <v>0</v>
      </c>
      <c r="L13" s="8"/>
      <c r="M13" s="8">
        <v>1418288</v>
      </c>
      <c r="N13" s="8"/>
      <c r="O13" s="8">
        <v>10177013224</v>
      </c>
      <c r="P13" s="8"/>
      <c r="Q13" s="8">
        <f t="shared" si="1"/>
        <v>10178431512</v>
      </c>
    </row>
    <row r="14" spans="1:17">
      <c r="A14" s="5" t="s">
        <v>118</v>
      </c>
      <c r="C14" s="8">
        <v>2025490274</v>
      </c>
      <c r="D14" s="8"/>
      <c r="E14" s="8">
        <v>0</v>
      </c>
      <c r="F14" s="8"/>
      <c r="G14" s="8">
        <v>1284749376</v>
      </c>
      <c r="H14" s="8"/>
      <c r="I14" s="8">
        <f t="shared" si="0"/>
        <v>3310239650</v>
      </c>
      <c r="J14" s="8"/>
      <c r="K14" s="8">
        <v>2716275205</v>
      </c>
      <c r="L14" s="8"/>
      <c r="M14" s="8">
        <v>0</v>
      </c>
      <c r="N14" s="8"/>
      <c r="O14" s="8">
        <v>1284749376</v>
      </c>
      <c r="P14" s="8"/>
      <c r="Q14" s="8">
        <f t="shared" si="1"/>
        <v>4001024581</v>
      </c>
    </row>
    <row r="15" spans="1:17">
      <c r="A15" s="5" t="s">
        <v>96</v>
      </c>
      <c r="C15" s="8">
        <v>0</v>
      </c>
      <c r="D15" s="8"/>
      <c r="E15" s="8">
        <v>-694243795</v>
      </c>
      <c r="F15" s="8"/>
      <c r="G15" s="8">
        <v>763259704</v>
      </c>
      <c r="H15" s="8"/>
      <c r="I15" s="8">
        <f t="shared" si="0"/>
        <v>69015909</v>
      </c>
      <c r="J15" s="8"/>
      <c r="K15" s="8">
        <v>0</v>
      </c>
      <c r="L15" s="8"/>
      <c r="M15" s="8">
        <v>2785019</v>
      </c>
      <c r="N15" s="8"/>
      <c r="O15" s="8">
        <v>25010276174</v>
      </c>
      <c r="P15" s="8"/>
      <c r="Q15" s="8">
        <f t="shared" si="1"/>
        <v>25013061193</v>
      </c>
    </row>
    <row r="16" spans="1:17">
      <c r="A16" s="5" t="s">
        <v>62</v>
      </c>
      <c r="C16" s="8">
        <v>0</v>
      </c>
      <c r="D16" s="8"/>
      <c r="E16" s="8">
        <v>-10113889679</v>
      </c>
      <c r="F16" s="8"/>
      <c r="G16" s="8">
        <v>12819672602</v>
      </c>
      <c r="H16" s="8"/>
      <c r="I16" s="8">
        <f t="shared" si="0"/>
        <v>2705782923</v>
      </c>
      <c r="J16" s="8"/>
      <c r="K16" s="8">
        <v>0</v>
      </c>
      <c r="L16" s="8"/>
      <c r="M16" s="8">
        <v>7614061367</v>
      </c>
      <c r="N16" s="8"/>
      <c r="O16" s="8">
        <v>21427157296</v>
      </c>
      <c r="P16" s="8"/>
      <c r="Q16" s="8">
        <f t="shared" si="1"/>
        <v>29041218663</v>
      </c>
    </row>
    <row r="17" spans="1:17">
      <c r="A17" s="5" t="s">
        <v>79</v>
      </c>
      <c r="C17" s="8">
        <v>0</v>
      </c>
      <c r="D17" s="8"/>
      <c r="E17" s="8">
        <v>-2343112546</v>
      </c>
      <c r="F17" s="8"/>
      <c r="G17" s="8">
        <v>2332590536</v>
      </c>
      <c r="H17" s="8"/>
      <c r="I17" s="8">
        <f t="shared" si="0"/>
        <v>-10522010</v>
      </c>
      <c r="J17" s="8"/>
      <c r="K17" s="8">
        <v>0</v>
      </c>
      <c r="L17" s="8"/>
      <c r="M17" s="8">
        <v>2245976145</v>
      </c>
      <c r="N17" s="8"/>
      <c r="O17" s="8">
        <v>2332590536</v>
      </c>
      <c r="P17" s="8"/>
      <c r="Q17" s="8">
        <f t="shared" si="1"/>
        <v>4578566681</v>
      </c>
    </row>
    <row r="18" spans="1:17">
      <c r="A18" s="5" t="s">
        <v>74</v>
      </c>
      <c r="C18" s="8">
        <v>0</v>
      </c>
      <c r="D18" s="8"/>
      <c r="E18" s="8">
        <v>-5274610590</v>
      </c>
      <c r="F18" s="8"/>
      <c r="G18" s="8">
        <v>6529626306</v>
      </c>
      <c r="H18" s="8"/>
      <c r="I18" s="8">
        <f t="shared" si="0"/>
        <v>1255015716</v>
      </c>
      <c r="J18" s="8"/>
      <c r="K18" s="8">
        <v>0</v>
      </c>
      <c r="L18" s="8"/>
      <c r="M18" s="8">
        <v>710895</v>
      </c>
      <c r="N18" s="8"/>
      <c r="O18" s="8">
        <v>7449173216</v>
      </c>
      <c r="P18" s="8"/>
      <c r="Q18" s="8">
        <f t="shared" si="1"/>
        <v>7449884111</v>
      </c>
    </row>
    <row r="19" spans="1:17">
      <c r="A19" s="5" t="s">
        <v>95</v>
      </c>
      <c r="C19" s="8">
        <v>0</v>
      </c>
      <c r="D19" s="8"/>
      <c r="E19" s="8">
        <v>-3742546038</v>
      </c>
      <c r="F19" s="8"/>
      <c r="G19" s="8">
        <v>3701311216</v>
      </c>
      <c r="H19" s="8"/>
      <c r="I19" s="8">
        <f t="shared" si="0"/>
        <v>-41234822</v>
      </c>
      <c r="J19" s="8"/>
      <c r="K19" s="8">
        <v>0</v>
      </c>
      <c r="L19" s="8"/>
      <c r="M19" s="8">
        <v>11209665</v>
      </c>
      <c r="N19" s="8"/>
      <c r="O19" s="8">
        <v>11078143981</v>
      </c>
      <c r="P19" s="8"/>
      <c r="Q19" s="8">
        <f t="shared" si="1"/>
        <v>11089353646</v>
      </c>
    </row>
    <row r="20" spans="1:17">
      <c r="A20" s="5" t="s">
        <v>104</v>
      </c>
      <c r="C20" s="8">
        <v>0</v>
      </c>
      <c r="D20" s="8"/>
      <c r="E20" s="8">
        <v>-1918406629</v>
      </c>
      <c r="F20" s="8"/>
      <c r="G20" s="8">
        <v>1907739195</v>
      </c>
      <c r="H20" s="8"/>
      <c r="I20" s="8">
        <f t="shared" si="0"/>
        <v>-10667434</v>
      </c>
      <c r="J20" s="8"/>
      <c r="K20" s="8">
        <v>0</v>
      </c>
      <c r="L20" s="8"/>
      <c r="M20" s="8">
        <v>14434488</v>
      </c>
      <c r="N20" s="8"/>
      <c r="O20" s="8">
        <v>5705463707</v>
      </c>
      <c r="P20" s="8"/>
      <c r="Q20" s="8">
        <f t="shared" si="1"/>
        <v>5719898195</v>
      </c>
    </row>
    <row r="21" spans="1:17">
      <c r="A21" s="5" t="s">
        <v>130</v>
      </c>
      <c r="C21" s="8">
        <v>4498741497</v>
      </c>
      <c r="D21" s="8"/>
      <c r="E21" s="8">
        <v>-1478862460</v>
      </c>
      <c r="F21" s="8"/>
      <c r="G21" s="8">
        <v>474671508</v>
      </c>
      <c r="H21" s="8"/>
      <c r="I21" s="8">
        <f t="shared" si="0"/>
        <v>3494550545</v>
      </c>
      <c r="J21" s="8"/>
      <c r="K21" s="8">
        <v>21845462368</v>
      </c>
      <c r="L21" s="8"/>
      <c r="M21" s="8">
        <v>1393284969</v>
      </c>
      <c r="N21" s="8"/>
      <c r="O21" s="8">
        <v>474671508</v>
      </c>
      <c r="P21" s="8"/>
      <c r="Q21" s="8">
        <f t="shared" si="1"/>
        <v>23713418845</v>
      </c>
    </row>
    <row r="22" spans="1:17">
      <c r="A22" s="5" t="s">
        <v>139</v>
      </c>
      <c r="C22" s="8">
        <v>1690615075</v>
      </c>
      <c r="D22" s="8"/>
      <c r="E22" s="8">
        <v>-3504821236</v>
      </c>
      <c r="F22" s="8"/>
      <c r="G22" s="8">
        <v>2985787798</v>
      </c>
      <c r="H22" s="8"/>
      <c r="I22" s="8">
        <f t="shared" si="0"/>
        <v>1171581637</v>
      </c>
      <c r="J22" s="8"/>
      <c r="K22" s="8">
        <v>21671825118</v>
      </c>
      <c r="L22" s="8"/>
      <c r="M22" s="8">
        <v>2482693329</v>
      </c>
      <c r="N22" s="8"/>
      <c r="O22" s="8">
        <v>2985787798</v>
      </c>
      <c r="P22" s="8"/>
      <c r="Q22" s="8">
        <f t="shared" si="1"/>
        <v>27140306245</v>
      </c>
    </row>
    <row r="23" spans="1:17">
      <c r="A23" s="5" t="s">
        <v>81</v>
      </c>
      <c r="C23" s="8">
        <v>0</v>
      </c>
      <c r="D23" s="8"/>
      <c r="E23" s="8">
        <v>1213936373</v>
      </c>
      <c r="F23" s="8"/>
      <c r="G23" s="8">
        <v>3490272034</v>
      </c>
      <c r="H23" s="8"/>
      <c r="I23" s="8">
        <f t="shared" si="0"/>
        <v>4704208407</v>
      </c>
      <c r="J23" s="8"/>
      <c r="K23" s="8">
        <v>0</v>
      </c>
      <c r="L23" s="8"/>
      <c r="M23" s="8">
        <v>34656189102</v>
      </c>
      <c r="N23" s="8"/>
      <c r="O23" s="8">
        <v>18576148828</v>
      </c>
      <c r="P23" s="8"/>
      <c r="Q23" s="8">
        <f t="shared" si="1"/>
        <v>53232337930</v>
      </c>
    </row>
    <row r="24" spans="1:17">
      <c r="A24" s="5" t="s">
        <v>89</v>
      </c>
      <c r="C24" s="8">
        <v>0</v>
      </c>
      <c r="D24" s="8"/>
      <c r="E24" s="8">
        <v>30830733</v>
      </c>
      <c r="F24" s="8"/>
      <c r="G24" s="8">
        <v>944526</v>
      </c>
      <c r="H24" s="8"/>
      <c r="I24" s="8">
        <f t="shared" si="0"/>
        <v>31775259</v>
      </c>
      <c r="J24" s="8"/>
      <c r="K24" s="8">
        <v>0</v>
      </c>
      <c r="L24" s="8"/>
      <c r="M24" s="8">
        <v>31829167</v>
      </c>
      <c r="N24" s="8"/>
      <c r="O24" s="8">
        <v>618179740</v>
      </c>
      <c r="P24" s="8"/>
      <c r="Q24" s="8">
        <f t="shared" si="1"/>
        <v>650008907</v>
      </c>
    </row>
    <row r="25" spans="1:17">
      <c r="A25" s="5" t="s">
        <v>226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8">
        <v>0</v>
      </c>
      <c r="L25" s="8"/>
      <c r="M25" s="8">
        <v>0</v>
      </c>
      <c r="N25" s="8"/>
      <c r="O25" s="8">
        <v>20893575096</v>
      </c>
      <c r="P25" s="8"/>
      <c r="Q25" s="8">
        <f t="shared" si="1"/>
        <v>20893575096</v>
      </c>
    </row>
    <row r="26" spans="1:17">
      <c r="A26" s="5" t="s">
        <v>204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8">
        <v>3483690677</v>
      </c>
      <c r="L26" s="8"/>
      <c r="M26" s="8">
        <v>0</v>
      </c>
      <c r="N26" s="8"/>
      <c r="O26" s="8">
        <v>1872227538</v>
      </c>
      <c r="P26" s="8"/>
      <c r="Q26" s="8">
        <f t="shared" si="1"/>
        <v>5355918215</v>
      </c>
    </row>
    <row r="27" spans="1:17">
      <c r="A27" s="5" t="s">
        <v>227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8">
        <v>0</v>
      </c>
      <c r="L27" s="8"/>
      <c r="M27" s="8">
        <v>0</v>
      </c>
      <c r="N27" s="8"/>
      <c r="O27" s="8">
        <v>23071578892</v>
      </c>
      <c r="P27" s="8"/>
      <c r="Q27" s="8">
        <f t="shared" si="1"/>
        <v>23071578892</v>
      </c>
    </row>
    <row r="28" spans="1:17">
      <c r="A28" s="5" t="s">
        <v>202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8">
        <v>349122</v>
      </c>
      <c r="L28" s="8"/>
      <c r="M28" s="8">
        <v>0</v>
      </c>
      <c r="N28" s="8"/>
      <c r="O28" s="8">
        <v>667643</v>
      </c>
      <c r="P28" s="8"/>
      <c r="Q28" s="8">
        <f t="shared" si="1"/>
        <v>1016765</v>
      </c>
    </row>
    <row r="29" spans="1:17">
      <c r="A29" s="5" t="s">
        <v>228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8">
        <v>0</v>
      </c>
      <c r="L29" s="8"/>
      <c r="M29" s="8">
        <v>0</v>
      </c>
      <c r="N29" s="8"/>
      <c r="O29" s="8">
        <v>512154350</v>
      </c>
      <c r="P29" s="8"/>
      <c r="Q29" s="8">
        <f t="shared" si="1"/>
        <v>512154350</v>
      </c>
    </row>
    <row r="30" spans="1:17">
      <c r="A30" s="5" t="s">
        <v>86</v>
      </c>
      <c r="C30" s="8">
        <v>0</v>
      </c>
      <c r="D30" s="8"/>
      <c r="E30" s="8">
        <v>4103543944</v>
      </c>
      <c r="F30" s="8"/>
      <c r="G30" s="8">
        <v>0</v>
      </c>
      <c r="H30" s="8"/>
      <c r="I30" s="8">
        <f t="shared" si="0"/>
        <v>4103543944</v>
      </c>
      <c r="J30" s="8"/>
      <c r="K30" s="8">
        <v>0</v>
      </c>
      <c r="L30" s="8"/>
      <c r="M30" s="8">
        <v>25919962981</v>
      </c>
      <c r="N30" s="8"/>
      <c r="O30" s="8">
        <v>14345322091</v>
      </c>
      <c r="P30" s="8"/>
      <c r="Q30" s="8">
        <f t="shared" si="1"/>
        <v>40265285072</v>
      </c>
    </row>
    <row r="31" spans="1:17">
      <c r="A31" s="5" t="s">
        <v>68</v>
      </c>
      <c r="C31" s="8">
        <v>0</v>
      </c>
      <c r="D31" s="8"/>
      <c r="E31" s="8">
        <v>1076763217</v>
      </c>
      <c r="F31" s="8"/>
      <c r="G31" s="8">
        <v>0</v>
      </c>
      <c r="H31" s="8"/>
      <c r="I31" s="8">
        <f t="shared" si="0"/>
        <v>1076763217</v>
      </c>
      <c r="J31" s="8"/>
      <c r="K31" s="8">
        <v>0</v>
      </c>
      <c r="L31" s="8"/>
      <c r="M31" s="8">
        <v>4819233103</v>
      </c>
      <c r="N31" s="8"/>
      <c r="O31" s="8">
        <v>12158279874</v>
      </c>
      <c r="P31" s="8"/>
      <c r="Q31" s="8">
        <f t="shared" si="1"/>
        <v>16977512977</v>
      </c>
    </row>
    <row r="32" spans="1:17">
      <c r="A32" s="5" t="s">
        <v>229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8">
        <v>0</v>
      </c>
      <c r="L32" s="8"/>
      <c r="M32" s="8">
        <v>0</v>
      </c>
      <c r="N32" s="8"/>
      <c r="O32" s="8">
        <v>4673634202</v>
      </c>
      <c r="P32" s="8"/>
      <c r="Q32" s="8">
        <f t="shared" si="1"/>
        <v>4673634202</v>
      </c>
    </row>
    <row r="33" spans="1:17">
      <c r="A33" s="5" t="s">
        <v>230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8">
        <v>0</v>
      </c>
      <c r="L33" s="8"/>
      <c r="M33" s="8">
        <v>0</v>
      </c>
      <c r="N33" s="8"/>
      <c r="O33" s="8">
        <v>2048372517</v>
      </c>
      <c r="P33" s="8"/>
      <c r="Q33" s="8">
        <f t="shared" si="1"/>
        <v>2048372517</v>
      </c>
    </row>
    <row r="34" spans="1:17">
      <c r="A34" s="5" t="s">
        <v>115</v>
      </c>
      <c r="C34" s="8">
        <v>0</v>
      </c>
      <c r="D34" s="8"/>
      <c r="E34" s="8">
        <v>891945949</v>
      </c>
      <c r="F34" s="8"/>
      <c r="G34" s="8">
        <v>0</v>
      </c>
      <c r="H34" s="8"/>
      <c r="I34" s="8">
        <f t="shared" si="0"/>
        <v>891945949</v>
      </c>
      <c r="J34" s="8"/>
      <c r="K34" s="8">
        <v>0</v>
      </c>
      <c r="L34" s="8"/>
      <c r="M34" s="8">
        <v>4679198179</v>
      </c>
      <c r="N34" s="8"/>
      <c r="O34" s="8">
        <v>5414556</v>
      </c>
      <c r="P34" s="8"/>
      <c r="Q34" s="8">
        <f t="shared" si="1"/>
        <v>4684612735</v>
      </c>
    </row>
    <row r="35" spans="1:17">
      <c r="A35" s="5" t="s">
        <v>231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8">
        <v>0</v>
      </c>
      <c r="L35" s="8"/>
      <c r="M35" s="8">
        <v>0</v>
      </c>
      <c r="N35" s="8"/>
      <c r="O35" s="8">
        <v>4388620988</v>
      </c>
      <c r="P35" s="8"/>
      <c r="Q35" s="8">
        <f t="shared" si="1"/>
        <v>4388620988</v>
      </c>
    </row>
    <row r="36" spans="1:17">
      <c r="A36" s="5" t="s">
        <v>110</v>
      </c>
      <c r="C36" s="8">
        <v>0</v>
      </c>
      <c r="D36" s="8"/>
      <c r="E36" s="8">
        <v>7742714</v>
      </c>
      <c r="F36" s="8"/>
      <c r="G36" s="8">
        <v>0</v>
      </c>
      <c r="H36" s="8"/>
      <c r="I36" s="8">
        <f t="shared" si="0"/>
        <v>7742714</v>
      </c>
      <c r="J36" s="8"/>
      <c r="K36" s="8">
        <v>0</v>
      </c>
      <c r="L36" s="8"/>
      <c r="M36" s="8">
        <v>215056468</v>
      </c>
      <c r="N36" s="8"/>
      <c r="O36" s="8">
        <v>192986583</v>
      </c>
      <c r="P36" s="8"/>
      <c r="Q36" s="8">
        <f t="shared" si="1"/>
        <v>408043051</v>
      </c>
    </row>
    <row r="37" spans="1:17">
      <c r="A37" s="5" t="s">
        <v>198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J37" s="8"/>
      <c r="K37" s="8">
        <v>1423603115</v>
      </c>
      <c r="L37" s="8"/>
      <c r="M37" s="8">
        <v>0</v>
      </c>
      <c r="N37" s="8"/>
      <c r="O37" s="8">
        <v>20843750</v>
      </c>
      <c r="P37" s="8"/>
      <c r="Q37" s="8">
        <f t="shared" si="1"/>
        <v>1444446865</v>
      </c>
    </row>
    <row r="38" spans="1:17">
      <c r="A38" s="5" t="s">
        <v>232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f t="shared" si="0"/>
        <v>0</v>
      </c>
      <c r="J38" s="8"/>
      <c r="K38" s="8">
        <v>0</v>
      </c>
      <c r="L38" s="8"/>
      <c r="M38" s="8">
        <v>0</v>
      </c>
      <c r="N38" s="8"/>
      <c r="O38" s="8">
        <v>2513436693</v>
      </c>
      <c r="P38" s="8"/>
      <c r="Q38" s="8">
        <f t="shared" si="1"/>
        <v>2513436693</v>
      </c>
    </row>
    <row r="39" spans="1:17">
      <c r="A39" s="5" t="s">
        <v>200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8">
        <v>4296005390</v>
      </c>
      <c r="L39" s="8"/>
      <c r="M39" s="8">
        <v>0</v>
      </c>
      <c r="N39" s="8"/>
      <c r="O39" s="8">
        <v>542126170</v>
      </c>
      <c r="P39" s="8"/>
      <c r="Q39" s="8">
        <f t="shared" si="1"/>
        <v>4838131560</v>
      </c>
    </row>
    <row r="40" spans="1:17">
      <c r="A40" s="5" t="s">
        <v>233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 t="shared" si="0"/>
        <v>0</v>
      </c>
      <c r="J40" s="8"/>
      <c r="K40" s="8">
        <v>0</v>
      </c>
      <c r="L40" s="8"/>
      <c r="M40" s="8">
        <v>0</v>
      </c>
      <c r="N40" s="8"/>
      <c r="O40" s="8">
        <v>23097744326</v>
      </c>
      <c r="P40" s="8"/>
      <c r="Q40" s="8">
        <f t="shared" si="1"/>
        <v>23097744326</v>
      </c>
    </row>
    <row r="41" spans="1:17">
      <c r="A41" s="5" t="s">
        <v>157</v>
      </c>
      <c r="C41" s="8">
        <v>1167294355</v>
      </c>
      <c r="D41" s="8"/>
      <c r="E41" s="8">
        <v>171868843</v>
      </c>
      <c r="F41" s="8"/>
      <c r="G41" s="8">
        <v>0</v>
      </c>
      <c r="H41" s="8"/>
      <c r="I41" s="8">
        <f t="shared" si="0"/>
        <v>1339163198</v>
      </c>
      <c r="J41" s="8"/>
      <c r="K41" s="8">
        <v>9503906983</v>
      </c>
      <c r="L41" s="8"/>
      <c r="M41" s="8">
        <v>-103106308</v>
      </c>
      <c r="N41" s="8"/>
      <c r="O41" s="8">
        <v>-999818750</v>
      </c>
      <c r="P41" s="8"/>
      <c r="Q41" s="8">
        <f t="shared" si="1"/>
        <v>8400981925</v>
      </c>
    </row>
    <row r="42" spans="1:17">
      <c r="A42" s="5" t="s">
        <v>234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f t="shared" si="0"/>
        <v>0</v>
      </c>
      <c r="J42" s="8"/>
      <c r="K42" s="8">
        <v>0</v>
      </c>
      <c r="L42" s="8"/>
      <c r="M42" s="8">
        <v>0</v>
      </c>
      <c r="N42" s="8"/>
      <c r="O42" s="8">
        <v>4862264095</v>
      </c>
      <c r="P42" s="8"/>
      <c r="Q42" s="8">
        <f t="shared" si="1"/>
        <v>4862264095</v>
      </c>
    </row>
    <row r="43" spans="1:17">
      <c r="A43" s="5" t="s">
        <v>206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f t="shared" si="0"/>
        <v>0</v>
      </c>
      <c r="J43" s="8"/>
      <c r="K43" s="8">
        <v>395476026</v>
      </c>
      <c r="L43" s="8"/>
      <c r="M43" s="8">
        <v>0</v>
      </c>
      <c r="N43" s="8"/>
      <c r="O43" s="8">
        <v>2212428</v>
      </c>
      <c r="P43" s="8"/>
      <c r="Q43" s="8">
        <f t="shared" si="1"/>
        <v>397688454</v>
      </c>
    </row>
    <row r="44" spans="1:17">
      <c r="A44" s="5" t="s">
        <v>154</v>
      </c>
      <c r="C44" s="8">
        <v>856015860</v>
      </c>
      <c r="D44" s="8"/>
      <c r="E44" s="8">
        <v>129831464</v>
      </c>
      <c r="F44" s="8"/>
      <c r="G44" s="8">
        <v>0</v>
      </c>
      <c r="H44" s="8"/>
      <c r="I44" s="8">
        <f t="shared" si="0"/>
        <v>985847324</v>
      </c>
      <c r="J44" s="8"/>
      <c r="K44" s="8">
        <v>6676063468</v>
      </c>
      <c r="L44" s="8"/>
      <c r="M44" s="8">
        <v>-77865884</v>
      </c>
      <c r="N44" s="8"/>
      <c r="O44" s="8">
        <v>0</v>
      </c>
      <c r="P44" s="8"/>
      <c r="Q44" s="8">
        <f t="shared" si="1"/>
        <v>6598197584</v>
      </c>
    </row>
    <row r="45" spans="1:17">
      <c r="A45" s="5" t="s">
        <v>133</v>
      </c>
      <c r="C45" s="8">
        <v>1892404110</v>
      </c>
      <c r="D45" s="8"/>
      <c r="E45" s="8">
        <v>70524310</v>
      </c>
      <c r="F45" s="8"/>
      <c r="G45" s="8">
        <v>0</v>
      </c>
      <c r="H45" s="8"/>
      <c r="I45" s="8">
        <f t="shared" si="0"/>
        <v>1962928420</v>
      </c>
      <c r="J45" s="8"/>
      <c r="K45" s="8">
        <v>3302669585</v>
      </c>
      <c r="L45" s="8"/>
      <c r="M45" s="8">
        <v>-78495540</v>
      </c>
      <c r="N45" s="8"/>
      <c r="O45" s="8">
        <v>0</v>
      </c>
      <c r="P45" s="8"/>
      <c r="Q45" s="8">
        <f t="shared" si="1"/>
        <v>3224174045</v>
      </c>
    </row>
    <row r="46" spans="1:17">
      <c r="A46" s="5" t="s">
        <v>147</v>
      </c>
      <c r="C46" s="8">
        <v>682254660</v>
      </c>
      <c r="D46" s="8"/>
      <c r="E46" s="8">
        <v>-100631756</v>
      </c>
      <c r="F46" s="8"/>
      <c r="G46" s="8">
        <v>0</v>
      </c>
      <c r="H46" s="8"/>
      <c r="I46" s="8">
        <f t="shared" si="0"/>
        <v>581622904</v>
      </c>
      <c r="J46" s="8"/>
      <c r="K46" s="8">
        <v>5400583082</v>
      </c>
      <c r="L46" s="8"/>
      <c r="M46" s="8">
        <v>1509826295</v>
      </c>
      <c r="N46" s="8"/>
      <c r="O46" s="8">
        <v>0</v>
      </c>
      <c r="P46" s="8"/>
      <c r="Q46" s="8">
        <f t="shared" si="1"/>
        <v>6910409377</v>
      </c>
    </row>
    <row r="47" spans="1:17">
      <c r="A47" s="5" t="s">
        <v>144</v>
      </c>
      <c r="C47" s="8">
        <v>1290656173</v>
      </c>
      <c r="D47" s="8"/>
      <c r="E47" s="8">
        <v>-45291789</v>
      </c>
      <c r="F47" s="8"/>
      <c r="G47" s="8">
        <v>0</v>
      </c>
      <c r="H47" s="8"/>
      <c r="I47" s="8">
        <f t="shared" si="0"/>
        <v>1245364384</v>
      </c>
      <c r="J47" s="8"/>
      <c r="K47" s="8">
        <v>10650888045</v>
      </c>
      <c r="L47" s="8"/>
      <c r="M47" s="8">
        <v>3358291200</v>
      </c>
      <c r="N47" s="8"/>
      <c r="O47" s="8">
        <v>0</v>
      </c>
      <c r="P47" s="8"/>
      <c r="Q47" s="8">
        <f t="shared" si="1"/>
        <v>14009179245</v>
      </c>
    </row>
    <row r="48" spans="1:17">
      <c r="A48" s="5" t="s">
        <v>150</v>
      </c>
      <c r="C48" s="8">
        <v>3441722114</v>
      </c>
      <c r="D48" s="8"/>
      <c r="E48" s="8">
        <v>540961932</v>
      </c>
      <c r="F48" s="8"/>
      <c r="G48" s="8">
        <v>0</v>
      </c>
      <c r="H48" s="8"/>
      <c r="I48" s="8">
        <f t="shared" si="0"/>
        <v>3982684046</v>
      </c>
      <c r="J48" s="8"/>
      <c r="K48" s="8">
        <v>27865770912</v>
      </c>
      <c r="L48" s="8"/>
      <c r="M48" s="8">
        <v>9499197958</v>
      </c>
      <c r="N48" s="8"/>
      <c r="O48" s="8">
        <v>0</v>
      </c>
      <c r="P48" s="8"/>
      <c r="Q48" s="8">
        <f t="shared" si="1"/>
        <v>37364968870</v>
      </c>
    </row>
    <row r="49" spans="1:17">
      <c r="A49" s="5" t="s">
        <v>153</v>
      </c>
      <c r="C49" s="8">
        <v>4666040888</v>
      </c>
      <c r="D49" s="8"/>
      <c r="E49" s="8">
        <v>-1252828449</v>
      </c>
      <c r="F49" s="8"/>
      <c r="G49" s="8">
        <v>0</v>
      </c>
      <c r="H49" s="8"/>
      <c r="I49" s="8">
        <f t="shared" si="0"/>
        <v>3413212439</v>
      </c>
      <c r="J49" s="8"/>
      <c r="K49" s="8">
        <v>34663284283</v>
      </c>
      <c r="L49" s="8"/>
      <c r="M49" s="8">
        <v>6137925266</v>
      </c>
      <c r="N49" s="8"/>
      <c r="O49" s="8">
        <v>0</v>
      </c>
      <c r="P49" s="8"/>
      <c r="Q49" s="8">
        <f t="shared" si="1"/>
        <v>40801209549</v>
      </c>
    </row>
    <row r="50" spans="1:17">
      <c r="A50" s="5" t="s">
        <v>142</v>
      </c>
      <c r="C50" s="8">
        <v>2924906195</v>
      </c>
      <c r="D50" s="8"/>
      <c r="E50" s="8">
        <v>-1099800624</v>
      </c>
      <c r="F50" s="8"/>
      <c r="G50" s="8">
        <v>0</v>
      </c>
      <c r="H50" s="8"/>
      <c r="I50" s="8">
        <f t="shared" si="0"/>
        <v>1825105571</v>
      </c>
      <c r="J50" s="8"/>
      <c r="K50" s="8">
        <v>22996238925</v>
      </c>
      <c r="L50" s="8"/>
      <c r="M50" s="8">
        <v>3120834246</v>
      </c>
      <c r="N50" s="8"/>
      <c r="O50" s="8">
        <v>0</v>
      </c>
      <c r="P50" s="8"/>
      <c r="Q50" s="8">
        <f t="shared" si="1"/>
        <v>26117073171</v>
      </c>
    </row>
    <row r="51" spans="1:17">
      <c r="A51" s="5" t="s">
        <v>158</v>
      </c>
      <c r="C51" s="8">
        <v>0</v>
      </c>
      <c r="D51" s="8"/>
      <c r="E51" s="8">
        <v>8292271662</v>
      </c>
      <c r="F51" s="8"/>
      <c r="G51" s="8">
        <v>0</v>
      </c>
      <c r="H51" s="8"/>
      <c r="I51" s="8">
        <f t="shared" si="0"/>
        <v>8292271662</v>
      </c>
      <c r="J51" s="8"/>
      <c r="K51" s="8">
        <v>0</v>
      </c>
      <c r="L51" s="8"/>
      <c r="M51" s="8">
        <v>8292271662</v>
      </c>
      <c r="N51" s="8"/>
      <c r="O51" s="8">
        <v>0</v>
      </c>
      <c r="P51" s="8"/>
      <c r="Q51" s="8">
        <f t="shared" si="1"/>
        <v>8292271662</v>
      </c>
    </row>
    <row r="52" spans="1:17">
      <c r="A52" s="5" t="s">
        <v>124</v>
      </c>
      <c r="C52" s="8">
        <v>0</v>
      </c>
      <c r="D52" s="8"/>
      <c r="E52" s="8">
        <v>7726742054</v>
      </c>
      <c r="F52" s="8"/>
      <c r="G52" s="8">
        <v>0</v>
      </c>
      <c r="H52" s="8"/>
      <c r="I52" s="8">
        <f t="shared" si="0"/>
        <v>7726742054</v>
      </c>
      <c r="J52" s="8"/>
      <c r="K52" s="8">
        <v>0</v>
      </c>
      <c r="L52" s="8"/>
      <c r="M52" s="8">
        <v>8509844684</v>
      </c>
      <c r="N52" s="8"/>
      <c r="O52" s="8">
        <v>0</v>
      </c>
      <c r="P52" s="8"/>
      <c r="Q52" s="8">
        <f t="shared" si="1"/>
        <v>8509844684</v>
      </c>
    </row>
    <row r="53" spans="1:17">
      <c r="A53" s="5" t="s">
        <v>101</v>
      </c>
      <c r="C53" s="8">
        <v>0</v>
      </c>
      <c r="D53" s="8"/>
      <c r="E53" s="8">
        <v>5604738</v>
      </c>
      <c r="F53" s="8"/>
      <c r="G53" s="8">
        <v>0</v>
      </c>
      <c r="H53" s="8"/>
      <c r="I53" s="8">
        <f t="shared" si="0"/>
        <v>5604738</v>
      </c>
      <c r="J53" s="8"/>
      <c r="K53" s="8">
        <v>0</v>
      </c>
      <c r="L53" s="8"/>
      <c r="M53" s="8">
        <v>25495996</v>
      </c>
      <c r="N53" s="8"/>
      <c r="O53" s="8">
        <v>0</v>
      </c>
      <c r="P53" s="8"/>
      <c r="Q53" s="8">
        <f t="shared" si="1"/>
        <v>25495996</v>
      </c>
    </row>
    <row r="54" spans="1:17">
      <c r="A54" s="5" t="s">
        <v>84</v>
      </c>
      <c r="C54" s="8">
        <v>0</v>
      </c>
      <c r="D54" s="8"/>
      <c r="E54" s="8">
        <v>-545236</v>
      </c>
      <c r="F54" s="8"/>
      <c r="G54" s="8">
        <v>0</v>
      </c>
      <c r="H54" s="8"/>
      <c r="I54" s="8">
        <f t="shared" si="0"/>
        <v>-545236</v>
      </c>
      <c r="J54" s="8"/>
      <c r="K54" s="8">
        <v>0</v>
      </c>
      <c r="L54" s="8"/>
      <c r="M54" s="8">
        <v>119216279</v>
      </c>
      <c r="N54" s="8"/>
      <c r="O54" s="8">
        <v>0</v>
      </c>
      <c r="P54" s="8"/>
      <c r="Q54" s="8">
        <f t="shared" si="1"/>
        <v>119216279</v>
      </c>
    </row>
    <row r="55" spans="1:17">
      <c r="A55" s="5" t="s">
        <v>107</v>
      </c>
      <c r="C55" s="8">
        <v>0</v>
      </c>
      <c r="D55" s="8"/>
      <c r="E55" s="8">
        <v>583762577</v>
      </c>
      <c r="F55" s="8"/>
      <c r="G55" s="8">
        <v>0</v>
      </c>
      <c r="H55" s="8"/>
      <c r="I55" s="8">
        <f t="shared" si="0"/>
        <v>583762577</v>
      </c>
      <c r="J55" s="8"/>
      <c r="K55" s="8">
        <v>0</v>
      </c>
      <c r="L55" s="8"/>
      <c r="M55" s="8">
        <v>3570480629</v>
      </c>
      <c r="N55" s="8"/>
      <c r="O55" s="8">
        <v>0</v>
      </c>
      <c r="P55" s="8"/>
      <c r="Q55" s="8">
        <f t="shared" si="1"/>
        <v>3570480629</v>
      </c>
    </row>
    <row r="56" spans="1:17">
      <c r="A56" s="5" t="s">
        <v>99</v>
      </c>
      <c r="C56" s="8">
        <v>0</v>
      </c>
      <c r="D56" s="8"/>
      <c r="E56" s="8">
        <v>22274602</v>
      </c>
      <c r="F56" s="8"/>
      <c r="G56" s="8">
        <v>0</v>
      </c>
      <c r="H56" s="8"/>
      <c r="I56" s="8">
        <f t="shared" si="0"/>
        <v>22274602</v>
      </c>
      <c r="J56" s="8"/>
      <c r="K56" s="8">
        <v>0</v>
      </c>
      <c r="L56" s="8"/>
      <c r="M56" s="8">
        <v>268008052</v>
      </c>
      <c r="N56" s="8"/>
      <c r="O56" s="8">
        <v>0</v>
      </c>
      <c r="P56" s="8"/>
      <c r="Q56" s="8">
        <f t="shared" si="1"/>
        <v>268008052</v>
      </c>
    </row>
    <row r="57" spans="1:17">
      <c r="A57" s="5" t="s">
        <v>59</v>
      </c>
      <c r="C57" s="8">
        <v>0</v>
      </c>
      <c r="D57" s="8"/>
      <c r="E57" s="8">
        <v>-164380464</v>
      </c>
      <c r="F57" s="8"/>
      <c r="G57" s="8">
        <v>0</v>
      </c>
      <c r="H57" s="8"/>
      <c r="I57" s="8">
        <f t="shared" si="0"/>
        <v>-164380464</v>
      </c>
      <c r="J57" s="8"/>
      <c r="K57" s="8">
        <v>0</v>
      </c>
      <c r="L57" s="8"/>
      <c r="M57" s="8">
        <v>1812209205</v>
      </c>
      <c r="N57" s="8"/>
      <c r="O57" s="8">
        <v>0</v>
      </c>
      <c r="P57" s="8"/>
      <c r="Q57" s="8">
        <f t="shared" si="1"/>
        <v>1812209205</v>
      </c>
    </row>
    <row r="58" spans="1:17">
      <c r="A58" s="5" t="s">
        <v>55</v>
      </c>
      <c r="C58" s="8">
        <v>0</v>
      </c>
      <c r="D58" s="8"/>
      <c r="E58" s="8">
        <v>-4782292</v>
      </c>
      <c r="F58" s="8"/>
      <c r="G58" s="8">
        <v>0</v>
      </c>
      <c r="H58" s="8"/>
      <c r="I58" s="8">
        <f t="shared" si="0"/>
        <v>-4782292</v>
      </c>
      <c r="J58" s="8"/>
      <c r="K58" s="8">
        <v>0</v>
      </c>
      <c r="L58" s="8"/>
      <c r="M58" s="8">
        <v>758687201</v>
      </c>
      <c r="N58" s="8"/>
      <c r="O58" s="8">
        <v>0</v>
      </c>
      <c r="P58" s="8"/>
      <c r="Q58" s="8">
        <f t="shared" si="1"/>
        <v>758687201</v>
      </c>
    </row>
    <row r="59" spans="1:17">
      <c r="A59" s="5" t="s">
        <v>121</v>
      </c>
      <c r="C59" s="8">
        <v>0</v>
      </c>
      <c r="D59" s="8"/>
      <c r="E59" s="8">
        <v>4899311839</v>
      </c>
      <c r="F59" s="8"/>
      <c r="G59" s="8">
        <v>0</v>
      </c>
      <c r="H59" s="8"/>
      <c r="I59" s="8">
        <f t="shared" si="0"/>
        <v>4899311839</v>
      </c>
      <c r="J59" s="8"/>
      <c r="K59" s="8">
        <v>0</v>
      </c>
      <c r="L59" s="8"/>
      <c r="M59" s="8">
        <v>9956607976</v>
      </c>
      <c r="N59" s="8"/>
      <c r="O59" s="8">
        <v>0</v>
      </c>
      <c r="P59" s="8"/>
      <c r="Q59" s="8">
        <f t="shared" si="1"/>
        <v>9956607976</v>
      </c>
    </row>
    <row r="60" spans="1:17">
      <c r="A60" s="5" t="s">
        <v>127</v>
      </c>
      <c r="C60" s="8">
        <v>0</v>
      </c>
      <c r="D60" s="8"/>
      <c r="E60" s="8">
        <v>2362491720</v>
      </c>
      <c r="F60" s="8"/>
      <c r="G60" s="8">
        <v>0</v>
      </c>
      <c r="H60" s="8"/>
      <c r="I60" s="8">
        <f>C60+E60+G60</f>
        <v>2362491720</v>
      </c>
      <c r="J60" s="8"/>
      <c r="K60" s="8">
        <v>0</v>
      </c>
      <c r="L60" s="8"/>
      <c r="M60" s="8">
        <v>3755558935</v>
      </c>
      <c r="N60" s="8"/>
      <c r="O60" s="8">
        <v>0</v>
      </c>
      <c r="P60" s="8"/>
      <c r="Q60" s="8">
        <f t="shared" si="1"/>
        <v>3755558935</v>
      </c>
    </row>
    <row r="61" spans="1:17" ht="24.75" thickBot="1">
      <c r="C61" s="13">
        <f>SUM(C8:C60)</f>
        <v>27853578612</v>
      </c>
      <c r="D61" s="8"/>
      <c r="E61" s="13">
        <f>SUM(E8:E60)</f>
        <v>-13877577661</v>
      </c>
      <c r="F61" s="8"/>
      <c r="G61" s="13">
        <f>SUM(G8:G60)</f>
        <v>69722676055</v>
      </c>
      <c r="H61" s="8"/>
      <c r="I61" s="13">
        <f>SUM(I8:I60)</f>
        <v>83698677006</v>
      </c>
      <c r="J61" s="8"/>
      <c r="K61" s="13">
        <f>SUM(K8:K60)</f>
        <v>214885162904</v>
      </c>
      <c r="L61" s="8"/>
      <c r="M61" s="13">
        <f>SUM(M8:M60)</f>
        <v>190669529078</v>
      </c>
      <c r="N61" s="8"/>
      <c r="O61" s="13">
        <f>SUM(O8:O60)</f>
        <v>312303009704</v>
      </c>
      <c r="P61" s="8"/>
      <c r="Q61" s="13">
        <f>SUM(Q8:Q60)</f>
        <v>717857701686</v>
      </c>
    </row>
    <row r="62" spans="1:17" ht="24.75" thickTop="1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G17" sqref="G17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>
      <c r="A3" s="17" t="s">
        <v>188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>
      <c r="A6" s="18" t="s">
        <v>241</v>
      </c>
      <c r="B6" s="18" t="s">
        <v>241</v>
      </c>
      <c r="C6" s="18" t="s">
        <v>241</v>
      </c>
      <c r="E6" s="18" t="s">
        <v>190</v>
      </c>
      <c r="F6" s="18" t="s">
        <v>190</v>
      </c>
      <c r="G6" s="18" t="s">
        <v>190</v>
      </c>
      <c r="I6" s="18" t="s">
        <v>191</v>
      </c>
      <c r="J6" s="18" t="s">
        <v>191</v>
      </c>
      <c r="K6" s="18" t="s">
        <v>191</v>
      </c>
    </row>
    <row r="7" spans="1:11" ht="24.75">
      <c r="A7" s="18" t="s">
        <v>242</v>
      </c>
      <c r="C7" s="18" t="s">
        <v>169</v>
      </c>
      <c r="E7" s="18" t="s">
        <v>243</v>
      </c>
      <c r="G7" s="18" t="s">
        <v>244</v>
      </c>
      <c r="I7" s="18" t="s">
        <v>243</v>
      </c>
      <c r="K7" s="18" t="s">
        <v>244</v>
      </c>
    </row>
    <row r="8" spans="1:11">
      <c r="A8" s="5" t="s">
        <v>175</v>
      </c>
      <c r="C8" s="1" t="s">
        <v>176</v>
      </c>
      <c r="E8" s="3">
        <v>31484</v>
      </c>
      <c r="G8" s="9">
        <f>E8/$E$11</f>
        <v>4.5211694670278736E-4</v>
      </c>
      <c r="I8" s="3">
        <v>188251730</v>
      </c>
      <c r="K8" s="9">
        <f>I8/$I$11</f>
        <v>0.43555161491973493</v>
      </c>
    </row>
    <row r="9" spans="1:11">
      <c r="A9" s="5" t="s">
        <v>182</v>
      </c>
      <c r="C9" s="1" t="s">
        <v>183</v>
      </c>
      <c r="E9" s="3">
        <v>45492990</v>
      </c>
      <c r="G9" s="9">
        <f t="shared" ref="G9:G10" si="0">E9/$E$11</f>
        <v>0.65328902728943083</v>
      </c>
      <c r="I9" s="3">
        <v>45492990</v>
      </c>
      <c r="K9" s="9">
        <f t="shared" ref="K9:K10" si="1">I9/$I$11</f>
        <v>0.10525558124765894</v>
      </c>
    </row>
    <row r="10" spans="1:11">
      <c r="A10" s="5" t="s">
        <v>185</v>
      </c>
      <c r="C10" s="1" t="s">
        <v>186</v>
      </c>
      <c r="E10" s="3">
        <v>24112376</v>
      </c>
      <c r="G10" s="9">
        <f t="shared" si="0"/>
        <v>0.34625885576386639</v>
      </c>
      <c r="I10" s="3">
        <v>198469795</v>
      </c>
      <c r="K10" s="9">
        <f t="shared" si="1"/>
        <v>0.45919280383260613</v>
      </c>
    </row>
    <row r="11" spans="1:11" ht="24.75" thickBot="1">
      <c r="A11" s="5"/>
      <c r="E11" s="7">
        <f>SUM(E8:E10)</f>
        <v>69636850</v>
      </c>
      <c r="G11" s="11">
        <f>SUM(G8:G10)</f>
        <v>1</v>
      </c>
      <c r="I11" s="7">
        <f>SUM(I8:I10)</f>
        <v>432214515</v>
      </c>
      <c r="K11" s="11">
        <f>SUM(K8:K10)</f>
        <v>1</v>
      </c>
    </row>
    <row r="12" spans="1:11" ht="24.75" thickTop="1">
      <c r="A12" s="5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10" sqref="E10"/>
    </sheetView>
  </sheetViews>
  <sheetFormatPr defaultRowHeight="24"/>
  <cols>
    <col min="1" max="1" width="39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7" t="s">
        <v>0</v>
      </c>
      <c r="B2" s="17"/>
      <c r="C2" s="17"/>
      <c r="D2" s="17"/>
      <c r="E2" s="17"/>
    </row>
    <row r="3" spans="1:5" ht="24.75">
      <c r="A3" s="17" t="s">
        <v>188</v>
      </c>
      <c r="B3" s="17"/>
      <c r="C3" s="17"/>
      <c r="D3" s="17"/>
      <c r="E3" s="17"/>
    </row>
    <row r="4" spans="1:5" ht="24.75">
      <c r="A4" s="17" t="s">
        <v>2</v>
      </c>
      <c r="B4" s="17"/>
      <c r="C4" s="17"/>
      <c r="D4" s="17"/>
      <c r="E4" s="17"/>
    </row>
    <row r="5" spans="1:5" ht="24" customHeight="1">
      <c r="C5" s="17" t="s">
        <v>190</v>
      </c>
      <c r="E5" s="15" t="s">
        <v>253</v>
      </c>
    </row>
    <row r="6" spans="1:5" ht="24" customHeight="1">
      <c r="A6" s="17" t="s">
        <v>245</v>
      </c>
      <c r="C6" s="18"/>
      <c r="E6" s="14" t="s">
        <v>254</v>
      </c>
    </row>
    <row r="7" spans="1:5" ht="24.75">
      <c r="A7" s="18" t="s">
        <v>245</v>
      </c>
      <c r="C7" s="18" t="s">
        <v>172</v>
      </c>
      <c r="E7" s="18" t="s">
        <v>172</v>
      </c>
    </row>
    <row r="8" spans="1:5" ht="24.75">
      <c r="A8" s="4" t="s">
        <v>246</v>
      </c>
      <c r="C8" s="3">
        <v>0</v>
      </c>
      <c r="E8" s="3">
        <v>39153554</v>
      </c>
    </row>
    <row r="9" spans="1:5" ht="25.5" thickBot="1">
      <c r="A9" s="2" t="s">
        <v>197</v>
      </c>
      <c r="C9" s="7">
        <f>SUM(C8)</f>
        <v>0</v>
      </c>
      <c r="E9" s="7">
        <f>SUM(E8)</f>
        <v>39153554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G8" sqref="G8"/>
    </sheetView>
  </sheetViews>
  <sheetFormatPr defaultRowHeight="24"/>
  <cols>
    <col min="1" max="1" width="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7" t="s">
        <v>0</v>
      </c>
      <c r="B2" s="17"/>
      <c r="C2" s="17"/>
      <c r="D2" s="17"/>
      <c r="E2" s="17"/>
      <c r="F2" s="17"/>
      <c r="G2" s="17"/>
    </row>
    <row r="3" spans="1:7" ht="24.75">
      <c r="A3" s="17" t="s">
        <v>188</v>
      </c>
      <c r="B3" s="17"/>
      <c r="C3" s="17"/>
      <c r="D3" s="17"/>
      <c r="E3" s="17"/>
      <c r="F3" s="17"/>
      <c r="G3" s="17"/>
    </row>
    <row r="4" spans="1:7" ht="24.75">
      <c r="A4" s="17" t="s">
        <v>2</v>
      </c>
      <c r="B4" s="17"/>
      <c r="C4" s="17"/>
      <c r="D4" s="17"/>
      <c r="E4" s="17"/>
      <c r="F4" s="17"/>
      <c r="G4" s="17"/>
    </row>
    <row r="6" spans="1:7" ht="24.75">
      <c r="A6" s="18" t="s">
        <v>192</v>
      </c>
      <c r="C6" s="18" t="s">
        <v>172</v>
      </c>
      <c r="E6" s="18" t="s">
        <v>238</v>
      </c>
      <c r="G6" s="18" t="s">
        <v>13</v>
      </c>
    </row>
    <row r="7" spans="1:7">
      <c r="A7" s="5" t="s">
        <v>247</v>
      </c>
      <c r="C7" s="3">
        <f>'سرمایه‌گذاری در سهام'!I36</f>
        <v>951924055</v>
      </c>
      <c r="E7" s="9">
        <f>C7/$C$10</f>
        <v>1.1236088076145534E-2</v>
      </c>
      <c r="G7" s="9">
        <v>1.8470076303599842E-4</v>
      </c>
    </row>
    <row r="8" spans="1:7">
      <c r="A8" s="5" t="s">
        <v>248</v>
      </c>
      <c r="C8" s="3">
        <f>'سرمایه‌گذاری در اوراق بهادار'!I61</f>
        <v>83698677006</v>
      </c>
      <c r="E8" s="9">
        <f t="shared" ref="E8:E9" si="0">C8/$C$10</f>
        <v>0.98794194952482117</v>
      </c>
      <c r="G8" s="9">
        <v>1.6239960978937311E-2</v>
      </c>
    </row>
    <row r="9" spans="1:7">
      <c r="A9" s="5" t="s">
        <v>249</v>
      </c>
      <c r="C9" s="3">
        <f>'درآمد سپرده بانکی'!E11</f>
        <v>69636850</v>
      </c>
      <c r="E9" s="9">
        <f t="shared" si="0"/>
        <v>8.2196239903332957E-4</v>
      </c>
      <c r="G9" s="9">
        <v>1.3511560363314241E-5</v>
      </c>
    </row>
    <row r="10" spans="1:7" ht="24.75" thickBot="1">
      <c r="C10" s="7">
        <f>SUM(C7:C9)</f>
        <v>84720237911</v>
      </c>
      <c r="E10" s="10">
        <f>SUM(E7:E9)</f>
        <v>1</v>
      </c>
      <c r="G10" s="10">
        <f>SUM(G7:G9)</f>
        <v>1.6438173302336625E-2</v>
      </c>
    </row>
    <row r="11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8"/>
  <sheetViews>
    <sheetView rightToLeft="1" tabSelected="1" workbookViewId="0">
      <selection activeCell="M14" sqref="M14"/>
    </sheetView>
  </sheetViews>
  <sheetFormatPr defaultRowHeight="24"/>
  <cols>
    <col min="1" max="1" width="32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6.7109375" style="1" bestFit="1" customWidth="1"/>
    <col min="16" max="16" width="0.5703125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425781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>
      <c r="A6" s="17" t="s">
        <v>3</v>
      </c>
      <c r="C6" s="18" t="s">
        <v>250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>
      <c r="A9" s="5" t="s">
        <v>15</v>
      </c>
      <c r="C9" s="3">
        <v>91984</v>
      </c>
      <c r="E9" s="8">
        <v>794132732</v>
      </c>
      <c r="F9" s="8"/>
      <c r="G9" s="8">
        <v>852189999.26400006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0</v>
      </c>
      <c r="P9" s="8"/>
      <c r="Q9" s="8">
        <v>91984</v>
      </c>
      <c r="R9" s="8"/>
      <c r="S9" s="8">
        <v>9330</v>
      </c>
      <c r="T9" s="8"/>
      <c r="U9" s="8">
        <v>794132732</v>
      </c>
      <c r="V9" s="8"/>
      <c r="W9" s="8">
        <v>853104366.21599996</v>
      </c>
      <c r="Y9" s="9">
        <v>1.6552688900107375E-4</v>
      </c>
    </row>
    <row r="10" spans="1:25">
      <c r="A10" s="5" t="s">
        <v>16</v>
      </c>
      <c r="C10" s="3">
        <v>32172901</v>
      </c>
      <c r="E10" s="8">
        <v>66649736114</v>
      </c>
      <c r="F10" s="8"/>
      <c r="G10" s="8">
        <v>66105703118.116302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0</v>
      </c>
      <c r="P10" s="8"/>
      <c r="Q10" s="8">
        <v>32172901</v>
      </c>
      <c r="R10" s="8"/>
      <c r="S10" s="8">
        <v>2039</v>
      </c>
      <c r="T10" s="8"/>
      <c r="U10" s="8">
        <v>66649736114</v>
      </c>
      <c r="V10" s="8"/>
      <c r="W10" s="8">
        <v>65210221895.422997</v>
      </c>
      <c r="Y10" s="9">
        <v>1.2652666647689031E-2</v>
      </c>
    </row>
    <row r="11" spans="1:25">
      <c r="A11" s="5" t="s">
        <v>17</v>
      </c>
      <c r="C11" s="3">
        <v>20595000</v>
      </c>
      <c r="E11" s="8">
        <v>167756108215</v>
      </c>
      <c r="F11" s="8"/>
      <c r="G11" s="8">
        <v>165929286273.75</v>
      </c>
      <c r="H11" s="8"/>
      <c r="I11" s="8">
        <v>0</v>
      </c>
      <c r="J11" s="8"/>
      <c r="K11" s="8">
        <v>0</v>
      </c>
      <c r="L11" s="8"/>
      <c r="M11" s="8">
        <v>0</v>
      </c>
      <c r="N11" s="8"/>
      <c r="O11" s="8">
        <v>0</v>
      </c>
      <c r="P11" s="8"/>
      <c r="Q11" s="8">
        <v>20595000</v>
      </c>
      <c r="R11" s="8"/>
      <c r="S11" s="8">
        <v>8339</v>
      </c>
      <c r="T11" s="8"/>
      <c r="U11" s="8">
        <v>167756108215</v>
      </c>
      <c r="V11" s="8"/>
      <c r="W11" s="8">
        <v>170719841855.25</v>
      </c>
      <c r="Y11" s="9">
        <v>3.3124580569664934E-2</v>
      </c>
    </row>
    <row r="12" spans="1:25">
      <c r="A12" s="5" t="s">
        <v>18</v>
      </c>
      <c r="C12" s="3">
        <v>1596881</v>
      </c>
      <c r="E12" s="8">
        <v>17053917858</v>
      </c>
      <c r="F12" s="8"/>
      <c r="G12" s="8">
        <v>14143551862.2255</v>
      </c>
      <c r="H12" s="8"/>
      <c r="I12" s="8">
        <v>0</v>
      </c>
      <c r="J12" s="8"/>
      <c r="K12" s="8">
        <v>0</v>
      </c>
      <c r="L12" s="8"/>
      <c r="M12" s="8">
        <v>0</v>
      </c>
      <c r="N12" s="8"/>
      <c r="O12" s="8">
        <v>0</v>
      </c>
      <c r="P12" s="8"/>
      <c r="Q12" s="8">
        <v>1596881</v>
      </c>
      <c r="R12" s="8"/>
      <c r="S12" s="8">
        <v>8680</v>
      </c>
      <c r="T12" s="8"/>
      <c r="U12" s="8">
        <v>17053917858</v>
      </c>
      <c r="V12" s="8"/>
      <c r="W12" s="8">
        <v>13778454563.874001</v>
      </c>
      <c r="Y12" s="9">
        <v>2.6734181766258263E-3</v>
      </c>
    </row>
    <row r="13" spans="1:25">
      <c r="A13" s="5" t="s">
        <v>19</v>
      </c>
      <c r="C13" s="3">
        <v>687024</v>
      </c>
      <c r="E13" s="8">
        <v>22700457980</v>
      </c>
      <c r="F13" s="8"/>
      <c r="G13" s="8">
        <v>25507667338.919998</v>
      </c>
      <c r="H13" s="8"/>
      <c r="I13" s="8">
        <v>0</v>
      </c>
      <c r="J13" s="8"/>
      <c r="K13" s="8">
        <v>0</v>
      </c>
      <c r="L13" s="8"/>
      <c r="M13" s="8">
        <v>0</v>
      </c>
      <c r="N13" s="8"/>
      <c r="O13" s="8">
        <v>0</v>
      </c>
      <c r="P13" s="8"/>
      <c r="Q13" s="8">
        <v>687024</v>
      </c>
      <c r="R13" s="8"/>
      <c r="S13" s="8">
        <v>37170</v>
      </c>
      <c r="T13" s="8"/>
      <c r="U13" s="8">
        <v>22700457980</v>
      </c>
      <c r="V13" s="8"/>
      <c r="W13" s="8">
        <v>25384738821.624001</v>
      </c>
      <c r="Y13" s="9">
        <v>4.9253725706337823E-3</v>
      </c>
    </row>
    <row r="14" spans="1:25">
      <c r="A14" s="5" t="s">
        <v>20</v>
      </c>
      <c r="C14" s="3">
        <v>1117024</v>
      </c>
      <c r="E14" s="8">
        <v>3538732032</v>
      </c>
      <c r="F14" s="8"/>
      <c r="G14" s="8">
        <v>3167907598.6416001</v>
      </c>
      <c r="H14" s="8"/>
      <c r="I14" s="8">
        <v>0</v>
      </c>
      <c r="J14" s="8"/>
      <c r="K14" s="8">
        <v>0</v>
      </c>
      <c r="L14" s="8"/>
      <c r="M14" s="8">
        <v>0</v>
      </c>
      <c r="N14" s="8"/>
      <c r="O14" s="8">
        <v>0</v>
      </c>
      <c r="P14" s="8"/>
      <c r="Q14" s="8">
        <v>1117024</v>
      </c>
      <c r="R14" s="8"/>
      <c r="S14" s="8">
        <v>2806</v>
      </c>
      <c r="T14" s="8"/>
      <c r="U14" s="8">
        <v>3538732032</v>
      </c>
      <c r="V14" s="8"/>
      <c r="W14" s="8">
        <v>3115719846.4032001</v>
      </c>
      <c r="Y14" s="9">
        <v>6.045396478998262E-4</v>
      </c>
    </row>
    <row r="15" spans="1:25">
      <c r="A15" s="5" t="s">
        <v>21</v>
      </c>
      <c r="C15" s="3">
        <v>20567480</v>
      </c>
      <c r="E15" s="8">
        <v>53476131346</v>
      </c>
      <c r="F15" s="8"/>
      <c r="G15" s="8">
        <v>51337654873.433998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0</v>
      </c>
      <c r="P15" s="8"/>
      <c r="Q15" s="8">
        <v>20567480</v>
      </c>
      <c r="R15" s="8"/>
      <c r="S15" s="8">
        <v>2402</v>
      </c>
      <c r="T15" s="8"/>
      <c r="U15" s="8">
        <v>53476131346</v>
      </c>
      <c r="V15" s="8"/>
      <c r="W15" s="8">
        <v>49109138592.587997</v>
      </c>
      <c r="Y15" s="9">
        <v>9.5285914064768534E-3</v>
      </c>
    </row>
    <row r="16" spans="1:25">
      <c r="A16" s="5" t="s">
        <v>22</v>
      </c>
      <c r="C16" s="3">
        <v>135000000</v>
      </c>
      <c r="E16" s="8">
        <v>125156597809</v>
      </c>
      <c r="F16" s="8"/>
      <c r="G16" s="8">
        <v>122387436000</v>
      </c>
      <c r="H16" s="8"/>
      <c r="I16" s="8">
        <v>6000000</v>
      </c>
      <c r="J16" s="8"/>
      <c r="K16" s="8">
        <v>5322934993</v>
      </c>
      <c r="L16" s="8"/>
      <c r="M16" s="8">
        <v>0</v>
      </c>
      <c r="N16" s="8"/>
      <c r="O16" s="8">
        <v>0</v>
      </c>
      <c r="P16" s="8"/>
      <c r="Q16" s="8">
        <v>141000000</v>
      </c>
      <c r="R16" s="8"/>
      <c r="S16" s="8">
        <v>874</v>
      </c>
      <c r="T16" s="8"/>
      <c r="U16" s="8">
        <v>130479532802</v>
      </c>
      <c r="V16" s="8"/>
      <c r="W16" s="8">
        <v>122500757700</v>
      </c>
      <c r="Y16" s="9">
        <v>2.3768685433291165E-2</v>
      </c>
    </row>
    <row r="17" spans="1:25">
      <c r="A17" s="5" t="s">
        <v>23</v>
      </c>
      <c r="C17" s="3">
        <v>6000000</v>
      </c>
      <c r="E17" s="8">
        <v>51730438163</v>
      </c>
      <c r="F17" s="8"/>
      <c r="G17" s="8">
        <v>50696550000</v>
      </c>
      <c r="H17" s="8"/>
      <c r="I17" s="8">
        <v>0</v>
      </c>
      <c r="J17" s="8"/>
      <c r="K17" s="8">
        <v>0</v>
      </c>
      <c r="L17" s="8"/>
      <c r="M17" s="8">
        <v>0</v>
      </c>
      <c r="N17" s="8"/>
      <c r="O17" s="8">
        <v>0</v>
      </c>
      <c r="P17" s="8"/>
      <c r="Q17" s="8">
        <v>6000000</v>
      </c>
      <c r="R17" s="8"/>
      <c r="S17" s="8">
        <v>8370</v>
      </c>
      <c r="T17" s="8"/>
      <c r="U17" s="8">
        <v>51730438163</v>
      </c>
      <c r="V17" s="8"/>
      <c r="W17" s="8">
        <v>49921191000</v>
      </c>
      <c r="Y17" s="9">
        <v>9.6861530296824105E-3</v>
      </c>
    </row>
    <row r="18" spans="1:25">
      <c r="A18" s="5" t="s">
        <v>24</v>
      </c>
      <c r="C18" s="3">
        <v>2500000</v>
      </c>
      <c r="E18" s="8">
        <v>24958817854</v>
      </c>
      <c r="F18" s="8"/>
      <c r="G18" s="8">
        <v>23708092500</v>
      </c>
      <c r="H18" s="8"/>
      <c r="I18" s="8">
        <v>1221447</v>
      </c>
      <c r="J18" s="8"/>
      <c r="K18" s="8">
        <v>11216063173</v>
      </c>
      <c r="L18" s="8"/>
      <c r="M18" s="8">
        <v>0</v>
      </c>
      <c r="N18" s="8"/>
      <c r="O18" s="8">
        <v>0</v>
      </c>
      <c r="P18" s="8"/>
      <c r="Q18" s="8">
        <v>3721447</v>
      </c>
      <c r="R18" s="8"/>
      <c r="S18" s="8">
        <v>8450</v>
      </c>
      <c r="T18" s="8"/>
      <c r="U18" s="8">
        <v>36174881027</v>
      </c>
      <c r="V18" s="8"/>
      <c r="W18" s="8">
        <v>31259122098.4575</v>
      </c>
      <c r="Y18" s="9">
        <v>6.065172608145237E-3</v>
      </c>
    </row>
    <row r="19" spans="1:25">
      <c r="A19" s="5" t="s">
        <v>25</v>
      </c>
      <c r="C19" s="3">
        <v>8262971</v>
      </c>
      <c r="E19" s="8">
        <v>35188179282</v>
      </c>
      <c r="F19" s="8"/>
      <c r="G19" s="8">
        <v>33898378693.163799</v>
      </c>
      <c r="H19" s="8"/>
      <c r="I19" s="8">
        <v>0</v>
      </c>
      <c r="J19" s="8"/>
      <c r="K19" s="8">
        <v>0</v>
      </c>
      <c r="L19" s="8"/>
      <c r="M19" s="8">
        <v>0</v>
      </c>
      <c r="N19" s="8"/>
      <c r="O19" s="8">
        <v>0</v>
      </c>
      <c r="P19" s="8"/>
      <c r="Q19" s="8">
        <v>8262971</v>
      </c>
      <c r="R19" s="8"/>
      <c r="S19" s="8">
        <v>4005</v>
      </c>
      <c r="T19" s="8"/>
      <c r="U19" s="8">
        <v>35188179282</v>
      </c>
      <c r="V19" s="8"/>
      <c r="W19" s="8">
        <v>32896294321.812698</v>
      </c>
      <c r="Y19" s="9">
        <v>6.3828313092640435E-3</v>
      </c>
    </row>
    <row r="20" spans="1:25">
      <c r="A20" s="5" t="s">
        <v>26</v>
      </c>
      <c r="C20" s="3">
        <v>6050000</v>
      </c>
      <c r="E20" s="8">
        <v>70426581920</v>
      </c>
      <c r="F20" s="8"/>
      <c r="G20" s="8">
        <v>81369453825</v>
      </c>
      <c r="H20" s="8"/>
      <c r="I20" s="8">
        <v>0</v>
      </c>
      <c r="J20" s="8"/>
      <c r="K20" s="8">
        <v>0</v>
      </c>
      <c r="L20" s="8"/>
      <c r="M20" s="8">
        <v>0</v>
      </c>
      <c r="N20" s="8"/>
      <c r="O20" s="8">
        <v>0</v>
      </c>
      <c r="P20" s="8"/>
      <c r="Q20" s="8">
        <v>6050000</v>
      </c>
      <c r="R20" s="8"/>
      <c r="S20" s="8">
        <v>13630</v>
      </c>
      <c r="T20" s="8"/>
      <c r="U20" s="8">
        <v>70426581920</v>
      </c>
      <c r="V20" s="8"/>
      <c r="W20" s="8">
        <v>81970854075</v>
      </c>
      <c r="Y20" s="9">
        <v>1.5904713422085943E-2</v>
      </c>
    </row>
    <row r="21" spans="1:25">
      <c r="A21" s="5" t="s">
        <v>27</v>
      </c>
      <c r="C21" s="3">
        <v>145836</v>
      </c>
      <c r="E21" s="8">
        <v>4105396702</v>
      </c>
      <c r="F21" s="8"/>
      <c r="G21" s="8">
        <v>4062011087.9159999</v>
      </c>
      <c r="H21" s="8"/>
      <c r="I21" s="8">
        <v>200000</v>
      </c>
      <c r="J21" s="8"/>
      <c r="K21" s="8">
        <v>5596416642</v>
      </c>
      <c r="L21" s="8"/>
      <c r="M21" s="8">
        <v>0</v>
      </c>
      <c r="N21" s="8"/>
      <c r="O21" s="8">
        <v>0</v>
      </c>
      <c r="P21" s="8"/>
      <c r="Q21" s="8">
        <v>345836</v>
      </c>
      <c r="R21" s="8"/>
      <c r="S21" s="8">
        <v>29060</v>
      </c>
      <c r="T21" s="8"/>
      <c r="U21" s="8">
        <v>9701813344</v>
      </c>
      <c r="V21" s="8"/>
      <c r="W21" s="8">
        <v>9990196694.7479992</v>
      </c>
      <c r="Y21" s="9">
        <v>1.9383867260289631E-3</v>
      </c>
    </row>
    <row r="22" spans="1:25">
      <c r="A22" s="5" t="s">
        <v>28</v>
      </c>
      <c r="C22" s="3">
        <v>7600000</v>
      </c>
      <c r="E22" s="8">
        <v>43739679600</v>
      </c>
      <c r="F22" s="8"/>
      <c r="G22" s="8">
        <v>48622564080</v>
      </c>
      <c r="H22" s="8"/>
      <c r="I22" s="8">
        <v>0</v>
      </c>
      <c r="J22" s="8"/>
      <c r="K22" s="8">
        <v>0</v>
      </c>
      <c r="L22" s="8"/>
      <c r="M22" s="8">
        <v>0</v>
      </c>
      <c r="N22" s="8"/>
      <c r="O22" s="8">
        <v>0</v>
      </c>
      <c r="P22" s="8"/>
      <c r="Q22" s="8">
        <v>7600000</v>
      </c>
      <c r="R22" s="8"/>
      <c r="S22" s="8">
        <v>6436</v>
      </c>
      <c r="T22" s="8"/>
      <c r="U22" s="8">
        <v>43739679600</v>
      </c>
      <c r="V22" s="8"/>
      <c r="W22" s="8">
        <v>48622564080</v>
      </c>
      <c r="Y22" s="9">
        <v>9.4341818963097086E-3</v>
      </c>
    </row>
    <row r="23" spans="1:25">
      <c r="A23" s="5" t="s">
        <v>29</v>
      </c>
      <c r="C23" s="3">
        <v>1000000</v>
      </c>
      <c r="E23" s="8">
        <v>75534134926</v>
      </c>
      <c r="F23" s="8"/>
      <c r="G23" s="8">
        <v>75650058750</v>
      </c>
      <c r="H23" s="8"/>
      <c r="I23" s="8">
        <v>0</v>
      </c>
      <c r="J23" s="8"/>
      <c r="K23" s="8">
        <v>0</v>
      </c>
      <c r="L23" s="8"/>
      <c r="M23" s="8">
        <v>0</v>
      </c>
      <c r="N23" s="8"/>
      <c r="O23" s="8">
        <v>0</v>
      </c>
      <c r="P23" s="8"/>
      <c r="Q23" s="8">
        <v>1000000</v>
      </c>
      <c r="R23" s="8"/>
      <c r="S23" s="8">
        <v>78340</v>
      </c>
      <c r="T23" s="8"/>
      <c r="U23" s="8">
        <v>75534134926</v>
      </c>
      <c r="V23" s="8"/>
      <c r="W23" s="8">
        <v>78246971250</v>
      </c>
      <c r="Y23" s="9">
        <v>1.5182172589525358E-2</v>
      </c>
    </row>
    <row r="24" spans="1:25">
      <c r="A24" s="5" t="s">
        <v>30</v>
      </c>
      <c r="C24" s="3">
        <v>1904927</v>
      </c>
      <c r="E24" s="8">
        <v>19347277340</v>
      </c>
      <c r="F24" s="8"/>
      <c r="G24" s="8">
        <v>17770890158.411301</v>
      </c>
      <c r="H24" s="8"/>
      <c r="I24" s="8">
        <v>0</v>
      </c>
      <c r="J24" s="8"/>
      <c r="K24" s="8">
        <v>0</v>
      </c>
      <c r="L24" s="8"/>
      <c r="M24" s="8">
        <v>0</v>
      </c>
      <c r="N24" s="8"/>
      <c r="O24" s="8">
        <v>0</v>
      </c>
      <c r="P24" s="8"/>
      <c r="Q24" s="8">
        <v>1904927</v>
      </c>
      <c r="R24" s="8"/>
      <c r="S24" s="8">
        <v>9090</v>
      </c>
      <c r="T24" s="8"/>
      <c r="U24" s="8">
        <v>19347277340</v>
      </c>
      <c r="V24" s="8"/>
      <c r="W24" s="8">
        <v>17295223933.614399</v>
      </c>
      <c r="Y24" s="9">
        <v>3.3557730163852632E-3</v>
      </c>
    </row>
    <row r="25" spans="1:25">
      <c r="A25" s="5" t="s">
        <v>31</v>
      </c>
      <c r="C25" s="3">
        <v>185000</v>
      </c>
      <c r="E25" s="8">
        <v>45061614836</v>
      </c>
      <c r="F25" s="8"/>
      <c r="G25" s="8">
        <v>46306131092.8125</v>
      </c>
      <c r="H25" s="8"/>
      <c r="I25" s="8">
        <v>0</v>
      </c>
      <c r="J25" s="8"/>
      <c r="K25" s="8">
        <v>0</v>
      </c>
      <c r="L25" s="8"/>
      <c r="M25" s="8">
        <v>0</v>
      </c>
      <c r="N25" s="8"/>
      <c r="O25" s="8">
        <v>0</v>
      </c>
      <c r="P25" s="8"/>
      <c r="Q25" s="8">
        <v>185000</v>
      </c>
      <c r="R25" s="8"/>
      <c r="S25" s="8">
        <v>248054</v>
      </c>
      <c r="T25" s="8"/>
      <c r="U25" s="8">
        <v>45061614836</v>
      </c>
      <c r="V25" s="8"/>
      <c r="W25" s="8">
        <v>45835495636.875</v>
      </c>
      <c r="Y25" s="9">
        <v>8.8934101137553342E-3</v>
      </c>
    </row>
    <row r="26" spans="1:25">
      <c r="A26" s="5" t="s">
        <v>32</v>
      </c>
      <c r="C26" s="3">
        <v>484258</v>
      </c>
      <c r="E26" s="8">
        <v>99999277000</v>
      </c>
      <c r="F26" s="8"/>
      <c r="G26" s="8">
        <v>98709677946</v>
      </c>
      <c r="H26" s="8"/>
      <c r="I26" s="8">
        <v>0</v>
      </c>
      <c r="J26" s="8"/>
      <c r="K26" s="8">
        <v>0</v>
      </c>
      <c r="L26" s="8"/>
      <c r="M26" s="8">
        <v>-484258</v>
      </c>
      <c r="N26" s="8"/>
      <c r="O26" s="8">
        <v>97265640590</v>
      </c>
      <c r="P26" s="8"/>
      <c r="Q26" s="8">
        <v>0</v>
      </c>
      <c r="R26" s="8"/>
      <c r="S26" s="8">
        <v>0</v>
      </c>
      <c r="T26" s="8"/>
      <c r="U26" s="8">
        <v>0</v>
      </c>
      <c r="V26" s="8"/>
      <c r="W26" s="8">
        <v>0</v>
      </c>
      <c r="Y26" s="9">
        <v>0</v>
      </c>
    </row>
    <row r="27" spans="1:25">
      <c r="A27" s="5" t="s">
        <v>33</v>
      </c>
      <c r="C27" s="3">
        <v>2305720</v>
      </c>
      <c r="E27" s="8">
        <v>21906527169</v>
      </c>
      <c r="F27" s="8"/>
      <c r="G27" s="8">
        <v>38643136286.760002</v>
      </c>
      <c r="H27" s="8"/>
      <c r="I27" s="8">
        <v>0</v>
      </c>
      <c r="J27" s="8"/>
      <c r="K27" s="8">
        <v>0</v>
      </c>
      <c r="L27" s="8"/>
      <c r="M27" s="8">
        <v>0</v>
      </c>
      <c r="N27" s="8"/>
      <c r="O27" s="8">
        <v>0</v>
      </c>
      <c r="P27" s="8"/>
      <c r="Q27" s="8">
        <v>2305720</v>
      </c>
      <c r="R27" s="8"/>
      <c r="S27" s="8">
        <v>14070</v>
      </c>
      <c r="T27" s="8"/>
      <c r="U27" s="8">
        <v>21906527169</v>
      </c>
      <c r="V27" s="8"/>
      <c r="W27" s="8">
        <v>32248453591.619999</v>
      </c>
      <c r="Y27" s="9">
        <v>6.2571314947001706E-3</v>
      </c>
    </row>
    <row r="28" spans="1:25">
      <c r="A28" s="5" t="s">
        <v>34</v>
      </c>
      <c r="C28" s="3">
        <v>1</v>
      </c>
      <c r="E28" s="8">
        <v>4315</v>
      </c>
      <c r="F28" s="8"/>
      <c r="G28" s="8">
        <v>2251.5232500000002</v>
      </c>
      <c r="H28" s="8"/>
      <c r="I28" s="8">
        <v>0</v>
      </c>
      <c r="J28" s="8"/>
      <c r="K28" s="8">
        <v>0</v>
      </c>
      <c r="L28" s="8"/>
      <c r="M28" s="8">
        <v>0</v>
      </c>
      <c r="N28" s="8"/>
      <c r="O28" s="8">
        <v>0</v>
      </c>
      <c r="P28" s="8"/>
      <c r="Q28" s="8">
        <v>1</v>
      </c>
      <c r="R28" s="8"/>
      <c r="S28" s="8">
        <v>2214</v>
      </c>
      <c r="T28" s="8"/>
      <c r="U28" s="8">
        <v>4315</v>
      </c>
      <c r="V28" s="8"/>
      <c r="W28" s="8">
        <v>2200.8267000000001</v>
      </c>
      <c r="Y28" s="9">
        <v>4.27023950770945E-10</v>
      </c>
    </row>
    <row r="29" spans="1:25">
      <c r="A29" s="5" t="s">
        <v>35</v>
      </c>
      <c r="C29" s="3">
        <v>2695400</v>
      </c>
      <c r="E29" s="8">
        <v>10278798677</v>
      </c>
      <c r="F29" s="8"/>
      <c r="G29" s="8">
        <v>11030934877.290001</v>
      </c>
      <c r="H29" s="8"/>
      <c r="I29" s="8">
        <v>0</v>
      </c>
      <c r="J29" s="8"/>
      <c r="K29" s="8">
        <v>0</v>
      </c>
      <c r="L29" s="8"/>
      <c r="M29" s="8">
        <v>0</v>
      </c>
      <c r="N29" s="8"/>
      <c r="O29" s="8">
        <v>0</v>
      </c>
      <c r="P29" s="8"/>
      <c r="Q29" s="8">
        <v>2695400</v>
      </c>
      <c r="R29" s="8"/>
      <c r="S29" s="8">
        <v>4117</v>
      </c>
      <c r="T29" s="8"/>
      <c r="U29" s="8">
        <v>10278798677</v>
      </c>
      <c r="V29" s="8"/>
      <c r="W29" s="8">
        <v>11030934877.290001</v>
      </c>
      <c r="Y29" s="9">
        <v>2.1403199952078852E-3</v>
      </c>
    </row>
    <row r="30" spans="1:25">
      <c r="A30" s="5" t="s">
        <v>36</v>
      </c>
      <c r="C30" s="3">
        <v>5581229</v>
      </c>
      <c r="E30" s="8">
        <v>31849199840</v>
      </c>
      <c r="F30" s="8"/>
      <c r="G30" s="8">
        <v>27851063850.999001</v>
      </c>
      <c r="H30" s="8"/>
      <c r="I30" s="8">
        <v>0</v>
      </c>
      <c r="J30" s="8"/>
      <c r="K30" s="8">
        <v>0</v>
      </c>
      <c r="L30" s="8"/>
      <c r="M30" s="8">
        <v>0</v>
      </c>
      <c r="N30" s="8"/>
      <c r="O30" s="8">
        <v>0</v>
      </c>
      <c r="P30" s="8"/>
      <c r="Q30" s="8">
        <v>5581229</v>
      </c>
      <c r="R30" s="8"/>
      <c r="S30" s="8">
        <v>4884</v>
      </c>
      <c r="T30" s="8"/>
      <c r="U30" s="8">
        <v>31849199840</v>
      </c>
      <c r="V30" s="8"/>
      <c r="W30" s="8">
        <v>27096533037.505798</v>
      </c>
      <c r="Y30" s="9">
        <v>5.2575100937621126E-3</v>
      </c>
    </row>
    <row r="31" spans="1:25">
      <c r="A31" s="5" t="s">
        <v>37</v>
      </c>
      <c r="C31" s="3">
        <v>0</v>
      </c>
      <c r="E31" s="8">
        <v>0</v>
      </c>
      <c r="F31" s="8"/>
      <c r="G31" s="8">
        <v>0</v>
      </c>
      <c r="H31" s="8"/>
      <c r="I31" s="8">
        <v>300000</v>
      </c>
      <c r="J31" s="8"/>
      <c r="K31" s="8">
        <v>0</v>
      </c>
      <c r="L31" s="8"/>
      <c r="M31" s="8">
        <v>0</v>
      </c>
      <c r="N31" s="8"/>
      <c r="O31" s="8">
        <v>0</v>
      </c>
      <c r="P31" s="8"/>
      <c r="Q31" s="8">
        <v>300000</v>
      </c>
      <c r="R31" s="8"/>
      <c r="S31" s="8">
        <v>13150</v>
      </c>
      <c r="T31" s="8"/>
      <c r="U31" s="8">
        <v>3657634835</v>
      </c>
      <c r="V31" s="8"/>
      <c r="W31" s="8">
        <v>3921527250</v>
      </c>
      <c r="Y31" s="9">
        <v>7.6088955997803893E-4</v>
      </c>
    </row>
    <row r="32" spans="1:25">
      <c r="A32" s="5" t="s">
        <v>38</v>
      </c>
      <c r="C32" s="3">
        <v>0</v>
      </c>
      <c r="E32" s="8">
        <v>0</v>
      </c>
      <c r="F32" s="8"/>
      <c r="G32" s="8">
        <v>0</v>
      </c>
      <c r="H32" s="8"/>
      <c r="I32" s="8">
        <v>300000</v>
      </c>
      <c r="J32" s="8"/>
      <c r="K32" s="8">
        <v>3357634835</v>
      </c>
      <c r="L32" s="8"/>
      <c r="M32" s="8">
        <v>-300000</v>
      </c>
      <c r="N32" s="8"/>
      <c r="O32" s="8">
        <v>0</v>
      </c>
      <c r="P32" s="8"/>
      <c r="Q32" s="8">
        <v>0</v>
      </c>
      <c r="R32" s="8"/>
      <c r="S32" s="8">
        <v>0</v>
      </c>
      <c r="T32" s="8"/>
      <c r="U32" s="8">
        <v>0</v>
      </c>
      <c r="V32" s="8"/>
      <c r="W32" s="8">
        <v>0</v>
      </c>
      <c r="Y32" s="9">
        <v>0</v>
      </c>
    </row>
    <row r="33" spans="1:25">
      <c r="A33" s="5" t="s">
        <v>39</v>
      </c>
      <c r="C33" s="3">
        <v>0</v>
      </c>
      <c r="E33" s="8">
        <v>0</v>
      </c>
      <c r="F33" s="8"/>
      <c r="G33" s="8">
        <v>0</v>
      </c>
      <c r="H33" s="8"/>
      <c r="I33" s="8">
        <v>1000000</v>
      </c>
      <c r="J33" s="8"/>
      <c r="K33" s="8">
        <v>3057811681</v>
      </c>
      <c r="L33" s="8"/>
      <c r="M33" s="8">
        <v>0</v>
      </c>
      <c r="N33" s="8"/>
      <c r="O33" s="8">
        <v>0</v>
      </c>
      <c r="P33" s="8"/>
      <c r="Q33" s="8">
        <v>1000000</v>
      </c>
      <c r="R33" s="8"/>
      <c r="S33" s="8">
        <v>3116</v>
      </c>
      <c r="T33" s="8"/>
      <c r="U33" s="8">
        <v>3057811681</v>
      </c>
      <c r="V33" s="8"/>
      <c r="W33" s="8">
        <v>3097459800</v>
      </c>
      <c r="Y33" s="9">
        <v>6.009966714554041E-4</v>
      </c>
    </row>
    <row r="34" spans="1:25">
      <c r="A34" s="5" t="s">
        <v>40</v>
      </c>
      <c r="C34" s="3">
        <v>0</v>
      </c>
      <c r="E34" s="8">
        <v>0</v>
      </c>
      <c r="F34" s="8"/>
      <c r="G34" s="8">
        <v>0</v>
      </c>
      <c r="H34" s="8"/>
      <c r="I34" s="8">
        <v>10000000</v>
      </c>
      <c r="J34" s="8"/>
      <c r="K34" s="8">
        <v>30766585588</v>
      </c>
      <c r="L34" s="8"/>
      <c r="M34" s="8">
        <v>-10000000</v>
      </c>
      <c r="N34" s="8"/>
      <c r="O34" s="8">
        <v>31628682333</v>
      </c>
      <c r="P34" s="8"/>
      <c r="Q34" s="8">
        <v>0</v>
      </c>
      <c r="R34" s="8"/>
      <c r="S34" s="8">
        <v>0</v>
      </c>
      <c r="T34" s="8"/>
      <c r="U34" s="8">
        <v>0</v>
      </c>
      <c r="V34" s="8"/>
      <c r="W34" s="8">
        <v>0</v>
      </c>
      <c r="Y34" s="9">
        <v>0</v>
      </c>
    </row>
    <row r="35" spans="1:25" ht="24.75" thickBot="1">
      <c r="A35" s="5"/>
      <c r="E35" s="7">
        <f>SUM(E9:E34)</f>
        <v>991251741710</v>
      </c>
      <c r="G35" s="7">
        <f>SUM(G9:G34)</f>
        <v>1007750342464.2273</v>
      </c>
      <c r="K35" s="7">
        <f>SUM(K9:K34)</f>
        <v>59317446912</v>
      </c>
      <c r="O35" s="7">
        <f>SUM(O9:O34)</f>
        <v>128894322923</v>
      </c>
      <c r="U35" s="7">
        <f>SUM(U9:U34)</f>
        <v>920103326034</v>
      </c>
      <c r="W35" s="7">
        <f>SUM(W9:W34)</f>
        <v>924104801489.12842</v>
      </c>
      <c r="Y35" s="10">
        <f>SUM(Y9:Y34)</f>
        <v>0.17930302429459233</v>
      </c>
    </row>
    <row r="36" spans="1:25" ht="24.75" thickTop="1">
      <c r="A36" s="5"/>
    </row>
    <row r="37" spans="1:25">
      <c r="A37" s="5"/>
      <c r="Y37" s="3"/>
    </row>
    <row r="38" spans="1:25">
      <c r="A38" s="5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C20" sqref="C20"/>
    </sheetView>
  </sheetViews>
  <sheetFormatPr defaultRowHeight="24"/>
  <cols>
    <col min="1" max="1" width="33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250</v>
      </c>
      <c r="D6" s="18" t="s">
        <v>4</v>
      </c>
      <c r="E6" s="18" t="s">
        <v>4</v>
      </c>
      <c r="F6" s="18" t="s">
        <v>4</v>
      </c>
      <c r="G6" s="18" t="s">
        <v>4</v>
      </c>
      <c r="H6" s="18" t="s">
        <v>4</v>
      </c>
      <c r="I6" s="18" t="s">
        <v>4</v>
      </c>
      <c r="K6" s="18" t="s">
        <v>6</v>
      </c>
      <c r="L6" s="18" t="s">
        <v>6</v>
      </c>
      <c r="M6" s="18" t="s">
        <v>6</v>
      </c>
      <c r="N6" s="18" t="s">
        <v>6</v>
      </c>
      <c r="O6" s="18" t="s">
        <v>6</v>
      </c>
      <c r="P6" s="18" t="s">
        <v>6</v>
      </c>
      <c r="Q6" s="18" t="s">
        <v>6</v>
      </c>
    </row>
    <row r="7" spans="1:17" ht="24.75">
      <c r="A7" s="18" t="s">
        <v>3</v>
      </c>
      <c r="C7" s="18" t="s">
        <v>41</v>
      </c>
      <c r="E7" s="18" t="s">
        <v>42</v>
      </c>
      <c r="G7" s="18" t="s">
        <v>43</v>
      </c>
      <c r="I7" s="18" t="s">
        <v>44</v>
      </c>
      <c r="K7" s="18" t="s">
        <v>41</v>
      </c>
      <c r="M7" s="18" t="s">
        <v>42</v>
      </c>
      <c r="O7" s="18" t="s">
        <v>43</v>
      </c>
      <c r="Q7" s="18" t="s">
        <v>44</v>
      </c>
    </row>
    <row r="8" spans="1:17">
      <c r="A8" s="5" t="s">
        <v>45</v>
      </c>
      <c r="C8" s="3">
        <v>11000000</v>
      </c>
      <c r="E8" s="3">
        <v>10335</v>
      </c>
      <c r="G8" s="1" t="s">
        <v>46</v>
      </c>
      <c r="I8" s="3">
        <v>1</v>
      </c>
      <c r="K8" s="3">
        <v>11000000</v>
      </c>
      <c r="M8" s="3">
        <v>10335</v>
      </c>
      <c r="O8" s="1" t="s">
        <v>46</v>
      </c>
      <c r="Q8" s="3">
        <v>1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50"/>
  <sheetViews>
    <sheetView rightToLeft="1" topLeftCell="H28" workbookViewId="0">
      <selection activeCell="AK9" sqref="AK9:AK10"/>
    </sheetView>
  </sheetViews>
  <sheetFormatPr defaultRowHeight="24"/>
  <cols>
    <col min="1" max="1" width="33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>
      <c r="A6" s="18" t="s">
        <v>47</v>
      </c>
      <c r="B6" s="18" t="s">
        <v>47</v>
      </c>
      <c r="C6" s="18" t="s">
        <v>47</v>
      </c>
      <c r="D6" s="18" t="s">
        <v>47</v>
      </c>
      <c r="E6" s="18" t="s">
        <v>47</v>
      </c>
      <c r="F6" s="18" t="s">
        <v>47</v>
      </c>
      <c r="G6" s="18" t="s">
        <v>47</v>
      </c>
      <c r="H6" s="18" t="s">
        <v>47</v>
      </c>
      <c r="I6" s="18" t="s">
        <v>47</v>
      </c>
      <c r="J6" s="18" t="s">
        <v>47</v>
      </c>
      <c r="K6" s="18" t="s">
        <v>47</v>
      </c>
      <c r="L6" s="18" t="s">
        <v>47</v>
      </c>
      <c r="M6" s="18" t="s">
        <v>47</v>
      </c>
      <c r="O6" s="18" t="s">
        <v>250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4.75">
      <c r="A7" s="17" t="s">
        <v>48</v>
      </c>
      <c r="C7" s="17" t="s">
        <v>49</v>
      </c>
      <c r="E7" s="17" t="s">
        <v>50</v>
      </c>
      <c r="G7" s="17" t="s">
        <v>51</v>
      </c>
      <c r="I7" s="17" t="s">
        <v>52</v>
      </c>
      <c r="K7" s="17" t="s">
        <v>53</v>
      </c>
      <c r="M7" s="17" t="s">
        <v>44</v>
      </c>
      <c r="O7" s="17" t="s">
        <v>7</v>
      </c>
      <c r="Q7" s="17" t="s">
        <v>8</v>
      </c>
      <c r="S7" s="17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7" t="s">
        <v>7</v>
      </c>
      <c r="AE7" s="17" t="s">
        <v>54</v>
      </c>
      <c r="AG7" s="17" t="s">
        <v>8</v>
      </c>
      <c r="AI7" s="17" t="s">
        <v>9</v>
      </c>
      <c r="AK7" s="17" t="s">
        <v>13</v>
      </c>
    </row>
    <row r="8" spans="1:37" ht="24.75">
      <c r="A8" s="18" t="s">
        <v>48</v>
      </c>
      <c r="C8" s="18" t="s">
        <v>49</v>
      </c>
      <c r="E8" s="18" t="s">
        <v>50</v>
      </c>
      <c r="G8" s="18" t="s">
        <v>51</v>
      </c>
      <c r="I8" s="18" t="s">
        <v>52</v>
      </c>
      <c r="K8" s="18" t="s">
        <v>53</v>
      </c>
      <c r="M8" s="18" t="s">
        <v>44</v>
      </c>
      <c r="O8" s="18" t="s">
        <v>7</v>
      </c>
      <c r="Q8" s="18" t="s">
        <v>8</v>
      </c>
      <c r="S8" s="18" t="s">
        <v>9</v>
      </c>
      <c r="U8" s="18" t="s">
        <v>7</v>
      </c>
      <c r="W8" s="18" t="s">
        <v>8</v>
      </c>
      <c r="Y8" s="18" t="s">
        <v>7</v>
      </c>
      <c r="AA8" s="18" t="s">
        <v>14</v>
      </c>
      <c r="AC8" s="18" t="s">
        <v>7</v>
      </c>
      <c r="AE8" s="18" t="s">
        <v>54</v>
      </c>
      <c r="AG8" s="18" t="s">
        <v>8</v>
      </c>
      <c r="AI8" s="18" t="s">
        <v>9</v>
      </c>
      <c r="AK8" s="18" t="s">
        <v>13</v>
      </c>
    </row>
    <row r="9" spans="1:37">
      <c r="A9" s="5" t="s">
        <v>55</v>
      </c>
      <c r="C9" s="1" t="s">
        <v>56</v>
      </c>
      <c r="E9" s="1" t="s">
        <v>56</v>
      </c>
      <c r="G9" s="1" t="s">
        <v>57</v>
      </c>
      <c r="I9" s="1" t="s">
        <v>58</v>
      </c>
      <c r="K9" s="3">
        <v>0</v>
      </c>
      <c r="M9" s="3">
        <v>0</v>
      </c>
      <c r="O9" s="3">
        <v>20800</v>
      </c>
      <c r="Q9" s="3">
        <v>12097730190</v>
      </c>
      <c r="S9" s="3">
        <v>12861199684</v>
      </c>
      <c r="U9" s="3">
        <v>25000</v>
      </c>
      <c r="W9" s="3">
        <v>15335654069</v>
      </c>
      <c r="Y9" s="3">
        <v>0</v>
      </c>
      <c r="AA9" s="3">
        <v>0</v>
      </c>
      <c r="AC9" s="3">
        <v>45800</v>
      </c>
      <c r="AE9" s="3">
        <v>615659</v>
      </c>
      <c r="AG9" s="3">
        <v>27433384259</v>
      </c>
      <c r="AI9" s="3">
        <v>28192071460</v>
      </c>
      <c r="AK9" s="9">
        <v>5.470076192398976E-3</v>
      </c>
    </row>
    <row r="10" spans="1:37">
      <c r="A10" s="5" t="s">
        <v>59</v>
      </c>
      <c r="C10" s="1" t="s">
        <v>56</v>
      </c>
      <c r="E10" s="1" t="s">
        <v>56</v>
      </c>
      <c r="G10" s="1" t="s">
        <v>60</v>
      </c>
      <c r="I10" s="1" t="s">
        <v>61</v>
      </c>
      <c r="K10" s="3">
        <v>0</v>
      </c>
      <c r="M10" s="3">
        <v>0</v>
      </c>
      <c r="O10" s="3">
        <v>48700</v>
      </c>
      <c r="Q10" s="3">
        <v>28422283535</v>
      </c>
      <c r="S10" s="3">
        <v>30398873205</v>
      </c>
      <c r="U10" s="3">
        <v>300</v>
      </c>
      <c r="W10" s="3">
        <v>185562625</v>
      </c>
      <c r="Y10" s="3">
        <v>0</v>
      </c>
      <c r="AA10" s="3">
        <v>0</v>
      </c>
      <c r="AC10" s="3">
        <v>49000</v>
      </c>
      <c r="AE10" s="3">
        <v>620930</v>
      </c>
      <c r="AG10" s="3">
        <v>28607846160</v>
      </c>
      <c r="AI10" s="3">
        <v>30420055365</v>
      </c>
      <c r="AK10" s="9">
        <v>5.9023694253769196E-3</v>
      </c>
    </row>
    <row r="11" spans="1:37">
      <c r="A11" s="5" t="s">
        <v>62</v>
      </c>
      <c r="C11" s="1" t="s">
        <v>56</v>
      </c>
      <c r="E11" s="1" t="s">
        <v>56</v>
      </c>
      <c r="G11" s="1" t="s">
        <v>63</v>
      </c>
      <c r="I11" s="1" t="s">
        <v>64</v>
      </c>
      <c r="K11" s="3">
        <v>0</v>
      </c>
      <c r="M11" s="3">
        <v>0</v>
      </c>
      <c r="O11" s="3">
        <v>272337</v>
      </c>
      <c r="Q11" s="3">
        <v>198760310718</v>
      </c>
      <c r="S11" s="3">
        <v>217655574758</v>
      </c>
      <c r="U11" s="3">
        <v>0</v>
      </c>
      <c r="W11" s="3">
        <v>0</v>
      </c>
      <c r="Y11" s="3">
        <v>173766</v>
      </c>
      <c r="AA11" s="3">
        <v>140384503903</v>
      </c>
      <c r="AC11" s="3">
        <v>98571</v>
      </c>
      <c r="AE11" s="3">
        <v>811510</v>
      </c>
      <c r="AG11" s="3">
        <v>71940289376</v>
      </c>
      <c r="AI11" s="3">
        <v>79976853777</v>
      </c>
      <c r="AK11" s="9">
        <v>1.551781976749224E-2</v>
      </c>
    </row>
    <row r="12" spans="1:37">
      <c r="A12" s="5" t="s">
        <v>65</v>
      </c>
      <c r="C12" s="1" t="s">
        <v>56</v>
      </c>
      <c r="E12" s="1" t="s">
        <v>56</v>
      </c>
      <c r="G12" s="1" t="s">
        <v>66</v>
      </c>
      <c r="I12" s="1" t="s">
        <v>67</v>
      </c>
      <c r="K12" s="3">
        <v>0</v>
      </c>
      <c r="M12" s="3">
        <v>0</v>
      </c>
      <c r="O12" s="3">
        <v>405879</v>
      </c>
      <c r="Q12" s="3">
        <v>296919882668</v>
      </c>
      <c r="S12" s="3">
        <v>318909910951</v>
      </c>
      <c r="U12" s="3">
        <v>0</v>
      </c>
      <c r="W12" s="3">
        <v>0</v>
      </c>
      <c r="Y12" s="3">
        <v>62800</v>
      </c>
      <c r="AA12" s="3">
        <v>49940182706</v>
      </c>
      <c r="AC12" s="3">
        <v>343079</v>
      </c>
      <c r="AE12" s="3">
        <v>797759</v>
      </c>
      <c r="AG12" s="3">
        <v>250978681888</v>
      </c>
      <c r="AI12" s="3">
        <v>273644752858</v>
      </c>
      <c r="AK12" s="9">
        <v>5.3094986294541957E-2</v>
      </c>
    </row>
    <row r="13" spans="1:37">
      <c r="A13" s="5" t="s">
        <v>68</v>
      </c>
      <c r="C13" s="1" t="s">
        <v>56</v>
      </c>
      <c r="E13" s="1" t="s">
        <v>56</v>
      </c>
      <c r="G13" s="1" t="s">
        <v>69</v>
      </c>
      <c r="I13" s="1" t="s">
        <v>70</v>
      </c>
      <c r="K13" s="3">
        <v>0</v>
      </c>
      <c r="M13" s="3">
        <v>0</v>
      </c>
      <c r="O13" s="3">
        <v>94178</v>
      </c>
      <c r="Q13" s="3">
        <v>68077496049</v>
      </c>
      <c r="S13" s="3">
        <v>72007217375</v>
      </c>
      <c r="U13" s="3">
        <v>400</v>
      </c>
      <c r="W13" s="3">
        <v>308199849</v>
      </c>
      <c r="Y13" s="3">
        <v>0</v>
      </c>
      <c r="AA13" s="3">
        <v>0</v>
      </c>
      <c r="AC13" s="3">
        <v>94578</v>
      </c>
      <c r="AE13" s="3">
        <v>776137</v>
      </c>
      <c r="AG13" s="3">
        <v>68385695898</v>
      </c>
      <c r="AI13" s="3">
        <v>73392180441</v>
      </c>
      <c r="AK13" s="9">
        <v>1.4240202941744527E-2</v>
      </c>
    </row>
    <row r="14" spans="1:37">
      <c r="A14" s="5" t="s">
        <v>71</v>
      </c>
      <c r="C14" s="1" t="s">
        <v>56</v>
      </c>
      <c r="E14" s="1" t="s">
        <v>56</v>
      </c>
      <c r="G14" s="1" t="s">
        <v>72</v>
      </c>
      <c r="I14" s="1" t="s">
        <v>73</v>
      </c>
      <c r="K14" s="3">
        <v>0</v>
      </c>
      <c r="M14" s="3">
        <v>0</v>
      </c>
      <c r="O14" s="3">
        <v>129500</v>
      </c>
      <c r="Q14" s="3">
        <v>79393360299</v>
      </c>
      <c r="S14" s="3">
        <v>83744123625</v>
      </c>
      <c r="U14" s="3">
        <v>4600</v>
      </c>
      <c r="W14" s="3">
        <v>2961807721</v>
      </c>
      <c r="Y14" s="3">
        <v>99500</v>
      </c>
      <c r="AA14" s="3">
        <v>64250352515</v>
      </c>
      <c r="AC14" s="3">
        <v>34600</v>
      </c>
      <c r="AE14" s="3">
        <v>645890</v>
      </c>
      <c r="AG14" s="3">
        <v>21354091960</v>
      </c>
      <c r="AI14" s="3">
        <v>22343743462</v>
      </c>
      <c r="AK14" s="9">
        <v>4.335331631589035E-3</v>
      </c>
    </row>
    <row r="15" spans="1:37">
      <c r="A15" s="5" t="s">
        <v>74</v>
      </c>
      <c r="C15" s="1" t="s">
        <v>56</v>
      </c>
      <c r="E15" s="1" t="s">
        <v>56</v>
      </c>
      <c r="G15" s="1" t="s">
        <v>75</v>
      </c>
      <c r="I15" s="1" t="s">
        <v>76</v>
      </c>
      <c r="K15" s="3">
        <v>0</v>
      </c>
      <c r="M15" s="3">
        <v>0</v>
      </c>
      <c r="O15" s="3">
        <v>136714</v>
      </c>
      <c r="Q15" s="3">
        <v>103781718806</v>
      </c>
      <c r="S15" s="3">
        <v>109229039617</v>
      </c>
      <c r="U15" s="3">
        <v>0</v>
      </c>
      <c r="W15" s="3">
        <v>0</v>
      </c>
      <c r="Y15" s="3">
        <v>136700</v>
      </c>
      <c r="AA15" s="3">
        <v>110472699205</v>
      </c>
      <c r="AC15" s="3">
        <v>14</v>
      </c>
      <c r="AE15" s="3">
        <v>811299</v>
      </c>
      <c r="AG15" s="3">
        <v>10627617</v>
      </c>
      <c r="AI15" s="3">
        <v>11356127</v>
      </c>
      <c r="AK15" s="9">
        <v>2.2034166602016411E-6</v>
      </c>
    </row>
    <row r="16" spans="1:37">
      <c r="A16" s="5" t="s">
        <v>77</v>
      </c>
      <c r="C16" s="1" t="s">
        <v>56</v>
      </c>
      <c r="E16" s="1" t="s">
        <v>56</v>
      </c>
      <c r="G16" s="1" t="s">
        <v>78</v>
      </c>
      <c r="I16" s="1" t="s">
        <v>67</v>
      </c>
      <c r="K16" s="3">
        <v>0</v>
      </c>
      <c r="M16" s="3">
        <v>0</v>
      </c>
      <c r="O16" s="3">
        <v>47528</v>
      </c>
      <c r="Q16" s="3">
        <v>34930111190</v>
      </c>
      <c r="S16" s="3">
        <v>37385686503</v>
      </c>
      <c r="U16" s="3">
        <v>0</v>
      </c>
      <c r="W16" s="3">
        <v>0</v>
      </c>
      <c r="Y16" s="3">
        <v>47500</v>
      </c>
      <c r="AA16" s="3">
        <v>37850638330</v>
      </c>
      <c r="AC16" s="3">
        <v>28</v>
      </c>
      <c r="AE16" s="3">
        <v>798601</v>
      </c>
      <c r="AG16" s="3">
        <v>20578251</v>
      </c>
      <c r="AI16" s="3">
        <v>22356775</v>
      </c>
      <c r="AK16" s="9">
        <v>4.3378601263775539E-6</v>
      </c>
    </row>
    <row r="17" spans="1:37">
      <c r="A17" s="5" t="s">
        <v>79</v>
      </c>
      <c r="C17" s="1" t="s">
        <v>56</v>
      </c>
      <c r="E17" s="1" t="s">
        <v>56</v>
      </c>
      <c r="G17" s="1" t="s">
        <v>72</v>
      </c>
      <c r="I17" s="1" t="s">
        <v>80</v>
      </c>
      <c r="K17" s="3">
        <v>0</v>
      </c>
      <c r="M17" s="3">
        <v>0</v>
      </c>
      <c r="O17" s="3">
        <v>108628</v>
      </c>
      <c r="Q17" s="3">
        <v>62280519071</v>
      </c>
      <c r="S17" s="3">
        <v>67760725342</v>
      </c>
      <c r="U17" s="3">
        <v>70100</v>
      </c>
      <c r="W17" s="3">
        <v>43521379760</v>
      </c>
      <c r="Y17" s="3">
        <v>57000</v>
      </c>
      <c r="AA17" s="3">
        <v>35480428009</v>
      </c>
      <c r="AC17" s="3">
        <v>121728</v>
      </c>
      <c r="AE17" s="3">
        <v>622740</v>
      </c>
      <c r="AG17" s="3">
        <v>73121654446</v>
      </c>
      <c r="AI17" s="3">
        <v>75791155082</v>
      </c>
      <c r="AK17" s="9">
        <v>1.4705673316581005E-2</v>
      </c>
    </row>
    <row r="18" spans="1:37">
      <c r="A18" s="5" t="s">
        <v>81</v>
      </c>
      <c r="C18" s="1" t="s">
        <v>56</v>
      </c>
      <c r="E18" s="1" t="s">
        <v>56</v>
      </c>
      <c r="G18" s="1" t="s">
        <v>82</v>
      </c>
      <c r="I18" s="1" t="s">
        <v>83</v>
      </c>
      <c r="K18" s="3">
        <v>0</v>
      </c>
      <c r="M18" s="3">
        <v>0</v>
      </c>
      <c r="O18" s="3">
        <v>322627</v>
      </c>
      <c r="Q18" s="3">
        <v>258783059815</v>
      </c>
      <c r="S18" s="3">
        <v>303565366978</v>
      </c>
      <c r="U18" s="3">
        <v>0</v>
      </c>
      <c r="W18" s="3">
        <v>0</v>
      </c>
      <c r="Y18" s="3">
        <v>31800</v>
      </c>
      <c r="AA18" s="3">
        <v>30115182636</v>
      </c>
      <c r="AC18" s="3">
        <v>290827</v>
      </c>
      <c r="AE18" s="3">
        <v>956599</v>
      </c>
      <c r="AG18" s="3">
        <v>233275891159</v>
      </c>
      <c r="AI18" s="3">
        <v>278154392749</v>
      </c>
      <c r="AK18" s="9">
        <v>5.3969986694532145E-2</v>
      </c>
    </row>
    <row r="19" spans="1:37">
      <c r="A19" s="5" t="s">
        <v>84</v>
      </c>
      <c r="C19" s="1" t="s">
        <v>56</v>
      </c>
      <c r="E19" s="1" t="s">
        <v>56</v>
      </c>
      <c r="G19" s="1" t="s">
        <v>72</v>
      </c>
      <c r="I19" s="1" t="s">
        <v>85</v>
      </c>
      <c r="K19" s="3">
        <v>0</v>
      </c>
      <c r="M19" s="3">
        <v>0</v>
      </c>
      <c r="O19" s="3">
        <v>4800</v>
      </c>
      <c r="Q19" s="3">
        <v>3213186277</v>
      </c>
      <c r="S19" s="3">
        <v>3332947793</v>
      </c>
      <c r="U19" s="3">
        <v>300</v>
      </c>
      <c r="W19" s="3">
        <v>207834659</v>
      </c>
      <c r="Y19" s="3">
        <v>0</v>
      </c>
      <c r="AA19" s="3">
        <v>0</v>
      </c>
      <c r="AC19" s="3">
        <v>5100</v>
      </c>
      <c r="AE19" s="3">
        <v>694290</v>
      </c>
      <c r="AG19" s="3">
        <v>3421020936</v>
      </c>
      <c r="AI19" s="3">
        <v>3540237215</v>
      </c>
      <c r="AK19" s="9">
        <v>6.869082796094883E-4</v>
      </c>
    </row>
    <row r="20" spans="1:37">
      <c r="A20" s="5" t="s">
        <v>86</v>
      </c>
      <c r="C20" s="1" t="s">
        <v>56</v>
      </c>
      <c r="E20" s="1" t="s">
        <v>56</v>
      </c>
      <c r="G20" s="1" t="s">
        <v>87</v>
      </c>
      <c r="I20" s="1" t="s">
        <v>88</v>
      </c>
      <c r="K20" s="3">
        <v>0</v>
      </c>
      <c r="M20" s="3">
        <v>0</v>
      </c>
      <c r="O20" s="3">
        <v>212523</v>
      </c>
      <c r="Q20" s="3">
        <v>166566849848</v>
      </c>
      <c r="S20" s="3">
        <v>197317975462</v>
      </c>
      <c r="U20" s="3">
        <v>100000</v>
      </c>
      <c r="W20" s="3">
        <v>93885433437</v>
      </c>
      <c r="Y20" s="3">
        <v>0</v>
      </c>
      <c r="AA20" s="3">
        <v>0</v>
      </c>
      <c r="AC20" s="3">
        <v>312523</v>
      </c>
      <c r="AE20" s="3">
        <v>945084</v>
      </c>
      <c r="AG20" s="3">
        <v>260452283285</v>
      </c>
      <c r="AI20" s="3">
        <v>295306952843</v>
      </c>
      <c r="AK20" s="9">
        <v>5.7298078805181257E-2</v>
      </c>
    </row>
    <row r="21" spans="1:37">
      <c r="A21" s="5" t="s">
        <v>89</v>
      </c>
      <c r="C21" s="1" t="s">
        <v>56</v>
      </c>
      <c r="E21" s="1" t="s">
        <v>56</v>
      </c>
      <c r="G21" s="1" t="s">
        <v>90</v>
      </c>
      <c r="I21" s="1" t="s">
        <v>91</v>
      </c>
      <c r="K21" s="3">
        <v>0</v>
      </c>
      <c r="M21" s="3">
        <v>0</v>
      </c>
      <c r="O21" s="3">
        <v>16</v>
      </c>
      <c r="Q21" s="3">
        <v>9901669</v>
      </c>
      <c r="S21" s="3">
        <v>10900103</v>
      </c>
      <c r="U21" s="3">
        <v>34800</v>
      </c>
      <c r="W21" s="3">
        <v>23622314742</v>
      </c>
      <c r="Y21" s="3">
        <v>16</v>
      </c>
      <c r="AA21" s="3">
        <v>10846195</v>
      </c>
      <c r="AC21" s="3">
        <v>34800</v>
      </c>
      <c r="AE21" s="3">
        <v>679840</v>
      </c>
      <c r="AG21" s="3">
        <v>23622314742</v>
      </c>
      <c r="AI21" s="3">
        <v>23654143909</v>
      </c>
      <c r="AK21" s="9">
        <v>4.5895871692785556E-3</v>
      </c>
    </row>
    <row r="22" spans="1:37">
      <c r="A22" s="5" t="s">
        <v>92</v>
      </c>
      <c r="C22" s="1" t="s">
        <v>56</v>
      </c>
      <c r="E22" s="1" t="s">
        <v>56</v>
      </c>
      <c r="G22" s="1" t="s">
        <v>93</v>
      </c>
      <c r="I22" s="1" t="s">
        <v>94</v>
      </c>
      <c r="K22" s="3">
        <v>0</v>
      </c>
      <c r="M22" s="3">
        <v>0</v>
      </c>
      <c r="O22" s="3">
        <v>299656</v>
      </c>
      <c r="Q22" s="3">
        <v>239745896591</v>
      </c>
      <c r="S22" s="3">
        <v>273155546805</v>
      </c>
      <c r="U22" s="3">
        <v>0</v>
      </c>
      <c r="W22" s="3">
        <v>0</v>
      </c>
      <c r="Y22" s="3">
        <v>100000</v>
      </c>
      <c r="AA22" s="3">
        <v>91936333528</v>
      </c>
      <c r="AC22" s="3">
        <v>199656</v>
      </c>
      <c r="AE22" s="3">
        <v>926601</v>
      </c>
      <c r="AG22" s="3">
        <v>159738856323</v>
      </c>
      <c r="AI22" s="3">
        <v>184967917743</v>
      </c>
      <c r="AK22" s="9">
        <v>3.5889118848154211E-2</v>
      </c>
    </row>
    <row r="23" spans="1:37">
      <c r="A23" s="5" t="s">
        <v>95</v>
      </c>
      <c r="C23" s="1" t="s">
        <v>56</v>
      </c>
      <c r="E23" s="1" t="s">
        <v>56</v>
      </c>
      <c r="G23" s="1" t="s">
        <v>72</v>
      </c>
      <c r="I23" s="1" t="s">
        <v>80</v>
      </c>
      <c r="K23" s="3">
        <v>0</v>
      </c>
      <c r="M23" s="3">
        <v>0</v>
      </c>
      <c r="O23" s="3">
        <v>55740</v>
      </c>
      <c r="Q23" s="3">
        <v>33470471781</v>
      </c>
      <c r="S23" s="3">
        <v>37224227485</v>
      </c>
      <c r="U23" s="3">
        <v>33800</v>
      </c>
      <c r="W23" s="3">
        <v>22483682396</v>
      </c>
      <c r="Y23" s="3">
        <v>55740</v>
      </c>
      <c r="AA23" s="3">
        <v>37171782997</v>
      </c>
      <c r="AC23" s="3">
        <v>33800</v>
      </c>
      <c r="AE23" s="3">
        <v>665650</v>
      </c>
      <c r="AG23" s="3">
        <v>22483682396</v>
      </c>
      <c r="AI23" s="3">
        <v>22494892061</v>
      </c>
      <c r="AK23" s="9">
        <v>4.3646588257286161E-3</v>
      </c>
    </row>
    <row r="24" spans="1:37">
      <c r="A24" s="5" t="s">
        <v>96</v>
      </c>
      <c r="C24" s="1" t="s">
        <v>56</v>
      </c>
      <c r="E24" s="1" t="s">
        <v>56</v>
      </c>
      <c r="G24" s="1" t="s">
        <v>97</v>
      </c>
      <c r="I24" s="1" t="s">
        <v>98</v>
      </c>
      <c r="K24" s="3">
        <v>0</v>
      </c>
      <c r="M24" s="3">
        <v>0</v>
      </c>
      <c r="O24" s="3">
        <v>7827</v>
      </c>
      <c r="Q24" s="3">
        <v>5932860322</v>
      </c>
      <c r="S24" s="3">
        <v>6888068884</v>
      </c>
      <c r="U24" s="3">
        <v>0</v>
      </c>
      <c r="W24" s="3">
        <v>0</v>
      </c>
      <c r="Y24" s="3">
        <v>7800</v>
      </c>
      <c r="AA24" s="3">
        <v>6932943177</v>
      </c>
      <c r="AC24" s="3">
        <v>27</v>
      </c>
      <c r="AE24" s="3">
        <v>894296</v>
      </c>
      <c r="AG24" s="3">
        <v>20465980</v>
      </c>
      <c r="AI24" s="3">
        <v>24141615</v>
      </c>
      <c r="AK24" s="9">
        <v>4.684170641555334E-6</v>
      </c>
    </row>
    <row r="25" spans="1:37">
      <c r="A25" s="5" t="s">
        <v>99</v>
      </c>
      <c r="C25" s="1" t="s">
        <v>56</v>
      </c>
      <c r="E25" s="1" t="s">
        <v>56</v>
      </c>
      <c r="G25" s="1" t="s">
        <v>72</v>
      </c>
      <c r="I25" s="1" t="s">
        <v>100</v>
      </c>
      <c r="K25" s="3">
        <v>0</v>
      </c>
      <c r="M25" s="3">
        <v>0</v>
      </c>
      <c r="O25" s="3">
        <v>10300</v>
      </c>
      <c r="Q25" s="3">
        <v>6518698289</v>
      </c>
      <c r="S25" s="3">
        <v>6764431724</v>
      </c>
      <c r="U25" s="3">
        <v>16200</v>
      </c>
      <c r="W25" s="3">
        <v>10602356317</v>
      </c>
      <c r="Y25" s="3">
        <v>0</v>
      </c>
      <c r="AA25" s="3">
        <v>0</v>
      </c>
      <c r="AC25" s="3">
        <v>26500</v>
      </c>
      <c r="AE25" s="3">
        <v>656310</v>
      </c>
      <c r="AG25" s="3">
        <v>17121054606</v>
      </c>
      <c r="AI25" s="3">
        <v>17389062661</v>
      </c>
      <c r="AK25" s="9">
        <v>3.373980440033621E-3</v>
      </c>
    </row>
    <row r="26" spans="1:37">
      <c r="A26" s="5" t="s">
        <v>101</v>
      </c>
      <c r="C26" s="1" t="s">
        <v>56</v>
      </c>
      <c r="E26" s="1" t="s">
        <v>56</v>
      </c>
      <c r="G26" s="1" t="s">
        <v>102</v>
      </c>
      <c r="I26" s="1" t="s">
        <v>103</v>
      </c>
      <c r="K26" s="3">
        <v>0</v>
      </c>
      <c r="M26" s="3">
        <v>0</v>
      </c>
      <c r="O26" s="3">
        <v>409</v>
      </c>
      <c r="Q26" s="3">
        <v>333240765</v>
      </c>
      <c r="S26" s="3">
        <v>353132023</v>
      </c>
      <c r="U26" s="3">
        <v>0</v>
      </c>
      <c r="W26" s="3">
        <v>0</v>
      </c>
      <c r="Y26" s="3">
        <v>0</v>
      </c>
      <c r="AA26" s="3">
        <v>0</v>
      </c>
      <c r="AC26" s="3">
        <v>409</v>
      </c>
      <c r="AE26" s="3">
        <v>877266</v>
      </c>
      <c r="AG26" s="3">
        <v>333240765</v>
      </c>
      <c r="AI26" s="3">
        <v>358736761</v>
      </c>
      <c r="AK26" s="9">
        <v>6.9605293760291193E-5</v>
      </c>
    </row>
    <row r="27" spans="1:37">
      <c r="A27" s="5" t="s">
        <v>104</v>
      </c>
      <c r="C27" s="1" t="s">
        <v>56</v>
      </c>
      <c r="E27" s="1" t="s">
        <v>56</v>
      </c>
      <c r="G27" s="1" t="s">
        <v>105</v>
      </c>
      <c r="I27" s="1" t="s">
        <v>106</v>
      </c>
      <c r="K27" s="3">
        <v>0</v>
      </c>
      <c r="M27" s="3">
        <v>0</v>
      </c>
      <c r="O27" s="3">
        <v>52512</v>
      </c>
      <c r="Q27" s="3">
        <v>31628845603</v>
      </c>
      <c r="S27" s="3">
        <v>33561686721</v>
      </c>
      <c r="U27" s="3">
        <v>41900</v>
      </c>
      <c r="W27" s="3">
        <v>26661811565</v>
      </c>
      <c r="Y27" s="3">
        <v>52512</v>
      </c>
      <c r="AA27" s="3">
        <v>33536584798</v>
      </c>
      <c r="AC27" s="3">
        <v>41900</v>
      </c>
      <c r="AE27" s="3">
        <v>636780</v>
      </c>
      <c r="AG27" s="3">
        <v>26661811565</v>
      </c>
      <c r="AI27" s="3">
        <v>26676246053</v>
      </c>
      <c r="AK27" s="9">
        <v>5.1759622787609259E-3</v>
      </c>
    </row>
    <row r="28" spans="1:37">
      <c r="A28" s="5" t="s">
        <v>107</v>
      </c>
      <c r="C28" s="1" t="s">
        <v>56</v>
      </c>
      <c r="E28" s="1" t="s">
        <v>56</v>
      </c>
      <c r="G28" s="1" t="s">
        <v>108</v>
      </c>
      <c r="I28" s="1" t="s">
        <v>109</v>
      </c>
      <c r="K28" s="3">
        <v>0</v>
      </c>
      <c r="M28" s="3">
        <v>0</v>
      </c>
      <c r="O28" s="3">
        <v>46702</v>
      </c>
      <c r="Q28" s="3">
        <v>35018971346</v>
      </c>
      <c r="S28" s="3">
        <v>38005689398</v>
      </c>
      <c r="U28" s="3">
        <v>0</v>
      </c>
      <c r="W28" s="3">
        <v>0</v>
      </c>
      <c r="Y28" s="3">
        <v>0</v>
      </c>
      <c r="AA28" s="3">
        <v>0</v>
      </c>
      <c r="AC28" s="3">
        <v>46702</v>
      </c>
      <c r="AE28" s="3">
        <v>826441</v>
      </c>
      <c r="AG28" s="3">
        <v>35018971346</v>
      </c>
      <c r="AI28" s="3">
        <v>38589451975</v>
      </c>
      <c r="AK28" s="9">
        <v>7.4874683410784439E-3</v>
      </c>
    </row>
    <row r="29" spans="1:37">
      <c r="A29" s="5" t="s">
        <v>110</v>
      </c>
      <c r="C29" s="1" t="s">
        <v>56</v>
      </c>
      <c r="E29" s="1" t="s">
        <v>56</v>
      </c>
      <c r="G29" s="1" t="s">
        <v>111</v>
      </c>
      <c r="I29" s="1" t="s">
        <v>112</v>
      </c>
      <c r="K29" s="3">
        <v>0</v>
      </c>
      <c r="M29" s="3">
        <v>0</v>
      </c>
      <c r="O29" s="3">
        <v>8000</v>
      </c>
      <c r="Q29" s="3">
        <v>4886402842</v>
      </c>
      <c r="S29" s="3">
        <v>5093716596</v>
      </c>
      <c r="U29" s="3">
        <v>7800</v>
      </c>
      <c r="W29" s="3">
        <v>4943149774</v>
      </c>
      <c r="Y29" s="3">
        <v>0</v>
      </c>
      <c r="AA29" s="3">
        <v>0</v>
      </c>
      <c r="AC29" s="3">
        <v>15800</v>
      </c>
      <c r="AE29" s="3">
        <v>635850</v>
      </c>
      <c r="AG29" s="3">
        <v>9829552616</v>
      </c>
      <c r="AI29" s="3">
        <v>10044609084</v>
      </c>
      <c r="AK29" s="9">
        <v>1.9489443012479825E-3</v>
      </c>
    </row>
    <row r="30" spans="1:37">
      <c r="A30" s="5" t="s">
        <v>113</v>
      </c>
      <c r="C30" s="1" t="s">
        <v>56</v>
      </c>
      <c r="E30" s="1" t="s">
        <v>56</v>
      </c>
      <c r="G30" s="1" t="s">
        <v>108</v>
      </c>
      <c r="I30" s="1" t="s">
        <v>114</v>
      </c>
      <c r="K30" s="3">
        <v>0</v>
      </c>
      <c r="M30" s="3">
        <v>0</v>
      </c>
      <c r="O30" s="3">
        <v>35719</v>
      </c>
      <c r="Q30" s="3">
        <v>27288918510</v>
      </c>
      <c r="S30" s="3">
        <v>29536330271</v>
      </c>
      <c r="U30" s="3">
        <v>0</v>
      </c>
      <c r="W30" s="3">
        <v>0</v>
      </c>
      <c r="Y30" s="3">
        <v>35700</v>
      </c>
      <c r="AA30" s="3">
        <v>29761264795</v>
      </c>
      <c r="AC30" s="3">
        <v>19</v>
      </c>
      <c r="AE30" s="3">
        <v>839874</v>
      </c>
      <c r="AG30" s="3">
        <v>14515789</v>
      </c>
      <c r="AI30" s="3">
        <v>15954713</v>
      </c>
      <c r="AK30" s="9">
        <v>3.0956751745498889E-6</v>
      </c>
    </row>
    <row r="31" spans="1:37">
      <c r="A31" s="5" t="s">
        <v>115</v>
      </c>
      <c r="C31" s="1" t="s">
        <v>56</v>
      </c>
      <c r="E31" s="1" t="s">
        <v>56</v>
      </c>
      <c r="G31" s="1" t="s">
        <v>116</v>
      </c>
      <c r="I31" s="1" t="s">
        <v>117</v>
      </c>
      <c r="K31" s="3">
        <v>0</v>
      </c>
      <c r="M31" s="3">
        <v>0</v>
      </c>
      <c r="O31" s="3">
        <v>64994</v>
      </c>
      <c r="Q31" s="3">
        <v>52513083108</v>
      </c>
      <c r="S31" s="3">
        <v>56300335338</v>
      </c>
      <c r="U31" s="3">
        <v>0</v>
      </c>
      <c r="W31" s="3">
        <v>0</v>
      </c>
      <c r="Y31" s="3">
        <v>0</v>
      </c>
      <c r="AA31" s="3">
        <v>0</v>
      </c>
      <c r="AC31" s="3">
        <v>64994</v>
      </c>
      <c r="AE31" s="3">
        <v>880122</v>
      </c>
      <c r="AG31" s="3">
        <v>52513083108</v>
      </c>
      <c r="AI31" s="3">
        <v>57192281287</v>
      </c>
      <c r="AK31" s="9">
        <v>1.1096954571106361E-2</v>
      </c>
    </row>
    <row r="32" spans="1:37">
      <c r="A32" s="5" t="s">
        <v>118</v>
      </c>
      <c r="C32" s="1" t="s">
        <v>56</v>
      </c>
      <c r="E32" s="1" t="s">
        <v>56</v>
      </c>
      <c r="G32" s="1" t="s">
        <v>119</v>
      </c>
      <c r="I32" s="1" t="s">
        <v>120</v>
      </c>
      <c r="K32" s="3">
        <v>21</v>
      </c>
      <c r="M32" s="3">
        <v>21</v>
      </c>
      <c r="O32" s="3">
        <v>165000</v>
      </c>
      <c r="Q32" s="3">
        <v>163367604687</v>
      </c>
      <c r="S32" s="3">
        <v>163409311693</v>
      </c>
      <c r="U32" s="3">
        <v>0</v>
      </c>
      <c r="W32" s="3">
        <v>0</v>
      </c>
      <c r="Y32" s="3">
        <v>165000</v>
      </c>
      <c r="AA32" s="3">
        <v>164652354063</v>
      </c>
      <c r="AC32" s="3">
        <v>0</v>
      </c>
      <c r="AE32" s="3">
        <v>0</v>
      </c>
      <c r="AG32" s="3">
        <v>0</v>
      </c>
      <c r="AI32" s="3">
        <v>0</v>
      </c>
      <c r="AK32" s="9">
        <v>0</v>
      </c>
    </row>
    <row r="33" spans="1:37">
      <c r="A33" s="5" t="s">
        <v>121</v>
      </c>
      <c r="C33" s="1" t="s">
        <v>56</v>
      </c>
      <c r="E33" s="1" t="s">
        <v>56</v>
      </c>
      <c r="G33" s="1" t="s">
        <v>122</v>
      </c>
      <c r="I33" s="1" t="s">
        <v>123</v>
      </c>
      <c r="K33" s="3">
        <v>0</v>
      </c>
      <c r="M33" s="3">
        <v>0</v>
      </c>
      <c r="O33" s="3">
        <v>200000</v>
      </c>
      <c r="Q33" s="3">
        <v>164929888100</v>
      </c>
      <c r="S33" s="3">
        <v>169987184237</v>
      </c>
      <c r="U33" s="3">
        <v>0</v>
      </c>
      <c r="W33" s="3">
        <v>0</v>
      </c>
      <c r="Y33" s="3">
        <v>0</v>
      </c>
      <c r="AA33" s="3">
        <v>0</v>
      </c>
      <c r="AC33" s="3">
        <v>200000</v>
      </c>
      <c r="AE33" s="3">
        <v>874591</v>
      </c>
      <c r="AG33" s="3">
        <v>164929888100</v>
      </c>
      <c r="AI33" s="3">
        <v>174886496076</v>
      </c>
      <c r="AK33" s="9">
        <v>3.3933031842471234E-2</v>
      </c>
    </row>
    <row r="34" spans="1:37">
      <c r="A34" s="5" t="s">
        <v>124</v>
      </c>
      <c r="C34" s="1" t="s">
        <v>56</v>
      </c>
      <c r="E34" s="1" t="s">
        <v>56</v>
      </c>
      <c r="G34" s="1" t="s">
        <v>125</v>
      </c>
      <c r="I34" s="1" t="s">
        <v>126</v>
      </c>
      <c r="K34" s="3">
        <v>0</v>
      </c>
      <c r="M34" s="3">
        <v>0</v>
      </c>
      <c r="O34" s="3">
        <v>167990</v>
      </c>
      <c r="Q34" s="3">
        <v>140019741088</v>
      </c>
      <c r="S34" s="3">
        <v>140802843718</v>
      </c>
      <c r="U34" s="3">
        <v>154755</v>
      </c>
      <c r="W34" s="3">
        <v>130016952710</v>
      </c>
      <c r="Y34" s="3">
        <v>0</v>
      </c>
      <c r="AA34" s="3">
        <v>0</v>
      </c>
      <c r="AC34" s="3">
        <v>322745</v>
      </c>
      <c r="AE34" s="3">
        <v>863211</v>
      </c>
      <c r="AG34" s="3">
        <v>270036693798</v>
      </c>
      <c r="AI34" s="3">
        <v>278546538482</v>
      </c>
      <c r="AK34" s="9">
        <v>5.4046074293879982E-2</v>
      </c>
    </row>
    <row r="35" spans="1:37">
      <c r="A35" s="5" t="s">
        <v>127</v>
      </c>
      <c r="C35" s="1" t="s">
        <v>56</v>
      </c>
      <c r="E35" s="1" t="s">
        <v>56</v>
      </c>
      <c r="G35" s="1" t="s">
        <v>128</v>
      </c>
      <c r="I35" s="1" t="s">
        <v>129</v>
      </c>
      <c r="K35" s="3">
        <v>0</v>
      </c>
      <c r="M35" s="3">
        <v>0</v>
      </c>
      <c r="O35" s="3">
        <v>120000</v>
      </c>
      <c r="Q35" s="3">
        <v>99642056849</v>
      </c>
      <c r="S35" s="3">
        <v>101035124064</v>
      </c>
      <c r="U35" s="3">
        <v>0</v>
      </c>
      <c r="W35" s="3">
        <v>0</v>
      </c>
      <c r="Y35" s="3">
        <v>0</v>
      </c>
      <c r="AA35" s="3">
        <v>0</v>
      </c>
      <c r="AC35" s="3">
        <v>120000</v>
      </c>
      <c r="AE35" s="3">
        <v>861803</v>
      </c>
      <c r="AG35" s="3">
        <v>99642056849</v>
      </c>
      <c r="AI35" s="3">
        <v>103397615784</v>
      </c>
      <c r="AK35" s="9">
        <v>2.0062124106536832E-2</v>
      </c>
    </row>
    <row r="36" spans="1:37">
      <c r="A36" s="5" t="s">
        <v>130</v>
      </c>
      <c r="C36" s="1" t="s">
        <v>56</v>
      </c>
      <c r="E36" s="1" t="s">
        <v>56</v>
      </c>
      <c r="G36" s="1" t="s">
        <v>131</v>
      </c>
      <c r="I36" s="1" t="s">
        <v>132</v>
      </c>
      <c r="K36" s="3">
        <v>18</v>
      </c>
      <c r="M36" s="3">
        <v>18</v>
      </c>
      <c r="O36" s="3">
        <v>300000</v>
      </c>
      <c r="Q36" s="3">
        <v>293640000000</v>
      </c>
      <c r="S36" s="3">
        <v>296512147430</v>
      </c>
      <c r="U36" s="3">
        <v>0</v>
      </c>
      <c r="W36" s="3">
        <v>0</v>
      </c>
      <c r="Y36" s="3">
        <v>50600</v>
      </c>
      <c r="AA36" s="3">
        <v>50001951508</v>
      </c>
      <c r="AC36" s="3">
        <v>249400</v>
      </c>
      <c r="AE36" s="3">
        <v>984565</v>
      </c>
      <c r="AG36" s="3">
        <v>244112720000</v>
      </c>
      <c r="AI36" s="3">
        <v>245506004969</v>
      </c>
      <c r="AK36" s="9">
        <v>4.7635256415170552E-2</v>
      </c>
    </row>
    <row r="37" spans="1:37">
      <c r="A37" s="5" t="s">
        <v>133</v>
      </c>
      <c r="C37" s="1" t="s">
        <v>56</v>
      </c>
      <c r="E37" s="1" t="s">
        <v>56</v>
      </c>
      <c r="G37" s="1" t="s">
        <v>134</v>
      </c>
      <c r="I37" s="1" t="s">
        <v>135</v>
      </c>
      <c r="K37" s="3">
        <v>18</v>
      </c>
      <c r="M37" s="3">
        <v>18</v>
      </c>
      <c r="O37" s="3">
        <v>135000</v>
      </c>
      <c r="Q37" s="3">
        <v>126265500000</v>
      </c>
      <c r="S37" s="3">
        <v>126116480149</v>
      </c>
      <c r="U37" s="3">
        <v>0</v>
      </c>
      <c r="W37" s="3">
        <v>0</v>
      </c>
      <c r="Y37" s="3">
        <v>0</v>
      </c>
      <c r="AA37" s="3">
        <v>0</v>
      </c>
      <c r="AC37" s="3">
        <v>135000</v>
      </c>
      <c r="AE37" s="3">
        <v>934888</v>
      </c>
      <c r="AG37" s="3">
        <v>126265500000</v>
      </c>
      <c r="AI37" s="3">
        <v>126187004459</v>
      </c>
      <c r="AK37" s="9">
        <v>2.4483923781928416E-2</v>
      </c>
    </row>
    <row r="38" spans="1:37">
      <c r="A38" s="5" t="s">
        <v>136</v>
      </c>
      <c r="C38" s="1" t="s">
        <v>56</v>
      </c>
      <c r="E38" s="1" t="s">
        <v>56</v>
      </c>
      <c r="G38" s="1" t="s">
        <v>137</v>
      </c>
      <c r="I38" s="1" t="s">
        <v>138</v>
      </c>
      <c r="K38" s="3">
        <v>16</v>
      </c>
      <c r="M38" s="3">
        <v>16</v>
      </c>
      <c r="O38" s="3">
        <v>290000</v>
      </c>
      <c r="Q38" s="3">
        <v>277157699857</v>
      </c>
      <c r="S38" s="3">
        <v>288562068643</v>
      </c>
      <c r="U38" s="3">
        <v>0</v>
      </c>
      <c r="W38" s="3">
        <v>0</v>
      </c>
      <c r="Y38" s="3">
        <v>290000</v>
      </c>
      <c r="AA38" s="3">
        <v>290000000000</v>
      </c>
      <c r="AC38" s="3">
        <v>0</v>
      </c>
      <c r="AE38" s="3">
        <v>0</v>
      </c>
      <c r="AG38" s="3">
        <v>0</v>
      </c>
      <c r="AI38" s="3">
        <v>0</v>
      </c>
      <c r="AK38" s="9">
        <v>0</v>
      </c>
    </row>
    <row r="39" spans="1:37">
      <c r="A39" s="5" t="s">
        <v>139</v>
      </c>
      <c r="C39" s="1" t="s">
        <v>56</v>
      </c>
      <c r="E39" s="1" t="s">
        <v>56</v>
      </c>
      <c r="G39" s="1" t="s">
        <v>140</v>
      </c>
      <c r="I39" s="1" t="s">
        <v>141</v>
      </c>
      <c r="K39" s="3">
        <v>17</v>
      </c>
      <c r="M39" s="3">
        <v>17</v>
      </c>
      <c r="O39" s="3">
        <v>200000</v>
      </c>
      <c r="Q39" s="3">
        <v>186418325000</v>
      </c>
      <c r="S39" s="3">
        <v>194957657518</v>
      </c>
      <c r="U39" s="3">
        <v>0</v>
      </c>
      <c r="W39" s="3">
        <v>0</v>
      </c>
      <c r="Y39" s="3">
        <v>102660</v>
      </c>
      <c r="AA39" s="3">
        <v>99984162174</v>
      </c>
      <c r="AC39" s="3">
        <v>97340</v>
      </c>
      <c r="AE39" s="3">
        <v>970532</v>
      </c>
      <c r="AG39" s="3">
        <v>90729798778</v>
      </c>
      <c r="AI39" s="3">
        <v>94454461905</v>
      </c>
      <c r="AK39" s="9">
        <v>1.8326893930638348E-2</v>
      </c>
    </row>
    <row r="40" spans="1:37">
      <c r="A40" s="5" t="s">
        <v>142</v>
      </c>
      <c r="C40" s="1" t="s">
        <v>56</v>
      </c>
      <c r="E40" s="1" t="s">
        <v>56</v>
      </c>
      <c r="G40" s="1" t="s">
        <v>102</v>
      </c>
      <c r="I40" s="1" t="s">
        <v>143</v>
      </c>
      <c r="K40" s="3">
        <v>17</v>
      </c>
      <c r="M40" s="3">
        <v>17</v>
      </c>
      <c r="O40" s="3">
        <v>200000</v>
      </c>
      <c r="Q40" s="3">
        <v>185144000000</v>
      </c>
      <c r="S40" s="3">
        <v>193687887706</v>
      </c>
      <c r="U40" s="3">
        <v>0</v>
      </c>
      <c r="W40" s="3">
        <v>0</v>
      </c>
      <c r="Y40" s="3">
        <v>0</v>
      </c>
      <c r="AA40" s="3">
        <v>0</v>
      </c>
      <c r="AC40" s="3">
        <v>200000</v>
      </c>
      <c r="AE40" s="3">
        <v>963115</v>
      </c>
      <c r="AG40" s="3">
        <v>185144000000</v>
      </c>
      <c r="AI40" s="3">
        <v>192588087081</v>
      </c>
      <c r="AK40" s="9">
        <v>3.7367651808635098E-2</v>
      </c>
    </row>
    <row r="41" spans="1:37">
      <c r="A41" s="5" t="s">
        <v>144</v>
      </c>
      <c r="C41" s="1" t="s">
        <v>56</v>
      </c>
      <c r="E41" s="1" t="s">
        <v>56</v>
      </c>
      <c r="G41" s="1" t="s">
        <v>145</v>
      </c>
      <c r="I41" s="1" t="s">
        <v>146</v>
      </c>
      <c r="K41" s="3">
        <v>16</v>
      </c>
      <c r="M41" s="3">
        <v>16</v>
      </c>
      <c r="O41" s="3">
        <v>100000</v>
      </c>
      <c r="Q41" s="3">
        <v>94164000000</v>
      </c>
      <c r="S41" s="3">
        <v>98490645334</v>
      </c>
      <c r="U41" s="3">
        <v>0</v>
      </c>
      <c r="W41" s="3">
        <v>0</v>
      </c>
      <c r="Y41" s="3">
        <v>0</v>
      </c>
      <c r="AA41" s="3">
        <v>0</v>
      </c>
      <c r="AC41" s="3">
        <v>100000</v>
      </c>
      <c r="AE41" s="3">
        <v>984632</v>
      </c>
      <c r="AG41" s="3">
        <v>94164000000</v>
      </c>
      <c r="AI41" s="3">
        <v>98445353545</v>
      </c>
      <c r="AK41" s="9">
        <v>1.9101242185869682E-2</v>
      </c>
    </row>
    <row r="42" spans="1:37">
      <c r="A42" s="5" t="s">
        <v>147</v>
      </c>
      <c r="C42" s="1" t="s">
        <v>56</v>
      </c>
      <c r="E42" s="1" t="s">
        <v>56</v>
      </c>
      <c r="G42" s="1" t="s">
        <v>148</v>
      </c>
      <c r="I42" s="1" t="s">
        <v>149</v>
      </c>
      <c r="K42" s="3">
        <v>16</v>
      </c>
      <c r="M42" s="3">
        <v>16</v>
      </c>
      <c r="O42" s="3">
        <v>50000</v>
      </c>
      <c r="Q42" s="3">
        <v>46710000000</v>
      </c>
      <c r="S42" s="3">
        <v>48630034208</v>
      </c>
      <c r="U42" s="3">
        <v>0</v>
      </c>
      <c r="W42" s="3">
        <v>0</v>
      </c>
      <c r="Y42" s="3">
        <v>0</v>
      </c>
      <c r="AA42" s="3">
        <v>0</v>
      </c>
      <c r="AC42" s="3">
        <v>50000</v>
      </c>
      <c r="AE42" s="3">
        <v>970764</v>
      </c>
      <c r="AG42" s="3">
        <v>46710000000</v>
      </c>
      <c r="AI42" s="3">
        <v>48529402451</v>
      </c>
      <c r="AK42" s="9">
        <v>9.4161058493061733E-3</v>
      </c>
    </row>
    <row r="43" spans="1:37">
      <c r="A43" s="5" t="s">
        <v>150</v>
      </c>
      <c r="C43" s="1" t="s">
        <v>56</v>
      </c>
      <c r="E43" s="1" t="s">
        <v>56</v>
      </c>
      <c r="G43" s="1" t="s">
        <v>151</v>
      </c>
      <c r="I43" s="1" t="s">
        <v>152</v>
      </c>
      <c r="K43" s="3">
        <v>16</v>
      </c>
      <c r="M43" s="3">
        <v>16</v>
      </c>
      <c r="O43" s="3">
        <v>260000</v>
      </c>
      <c r="Q43" s="3">
        <v>245586642499</v>
      </c>
      <c r="S43" s="3">
        <v>256808485024</v>
      </c>
      <c r="U43" s="3">
        <v>0</v>
      </c>
      <c r="W43" s="3">
        <v>0</v>
      </c>
      <c r="Y43" s="3">
        <v>0</v>
      </c>
      <c r="AA43" s="3">
        <v>0</v>
      </c>
      <c r="AC43" s="3">
        <v>260000</v>
      </c>
      <c r="AE43" s="3">
        <v>989985</v>
      </c>
      <c r="AG43" s="3">
        <v>245586642499</v>
      </c>
      <c r="AI43" s="3">
        <v>257349446956</v>
      </c>
      <c r="AK43" s="9">
        <v>4.9933226258963903E-2</v>
      </c>
    </row>
    <row r="44" spans="1:37">
      <c r="A44" s="5" t="s">
        <v>153</v>
      </c>
      <c r="C44" s="1" t="s">
        <v>56</v>
      </c>
      <c r="E44" s="1" t="s">
        <v>56</v>
      </c>
      <c r="G44" s="1" t="s">
        <v>108</v>
      </c>
      <c r="I44" s="1" t="s">
        <v>70</v>
      </c>
      <c r="K44" s="3">
        <v>17</v>
      </c>
      <c r="M44" s="3">
        <v>17</v>
      </c>
      <c r="O44" s="3">
        <v>327254</v>
      </c>
      <c r="Q44" s="3">
        <v>305184772015</v>
      </c>
      <c r="S44" s="3">
        <v>316318079486</v>
      </c>
      <c r="U44" s="3">
        <v>0</v>
      </c>
      <c r="W44" s="3">
        <v>0</v>
      </c>
      <c r="Y44" s="3">
        <v>0</v>
      </c>
      <c r="AA44" s="3">
        <v>0</v>
      </c>
      <c r="AC44" s="3">
        <v>327254</v>
      </c>
      <c r="AE44" s="3">
        <v>962929</v>
      </c>
      <c r="AG44" s="3">
        <v>305184772015</v>
      </c>
      <c r="AI44" s="3">
        <v>315065251036</v>
      </c>
      <c r="AK44" s="9">
        <v>6.1131759373889955E-2</v>
      </c>
    </row>
    <row r="45" spans="1:37">
      <c r="A45" s="5" t="s">
        <v>154</v>
      </c>
      <c r="C45" s="1" t="s">
        <v>56</v>
      </c>
      <c r="E45" s="1" t="s">
        <v>56</v>
      </c>
      <c r="G45" s="1" t="s">
        <v>155</v>
      </c>
      <c r="I45" s="1" t="s">
        <v>156</v>
      </c>
      <c r="K45" s="3">
        <v>18</v>
      </c>
      <c r="M45" s="3">
        <v>18</v>
      </c>
      <c r="O45" s="3">
        <v>55000</v>
      </c>
      <c r="Q45" s="3">
        <v>55000000000</v>
      </c>
      <c r="S45" s="3">
        <v>54782333901</v>
      </c>
      <c r="U45" s="3">
        <v>0</v>
      </c>
      <c r="W45" s="3">
        <v>0</v>
      </c>
      <c r="Y45" s="3">
        <v>0</v>
      </c>
      <c r="AA45" s="3">
        <v>0</v>
      </c>
      <c r="AC45" s="3">
        <v>55000</v>
      </c>
      <c r="AE45" s="3">
        <v>998584</v>
      </c>
      <c r="AG45" s="3">
        <v>55000000000</v>
      </c>
      <c r="AI45" s="3">
        <v>54912165365</v>
      </c>
      <c r="AK45" s="9">
        <v>1.0654546220994935E-2</v>
      </c>
    </row>
    <row r="46" spans="1:37">
      <c r="A46" s="5" t="s">
        <v>157</v>
      </c>
      <c r="C46" s="1" t="s">
        <v>56</v>
      </c>
      <c r="E46" s="1" t="s">
        <v>56</v>
      </c>
      <c r="G46" s="1" t="s">
        <v>155</v>
      </c>
      <c r="I46" s="1" t="s">
        <v>156</v>
      </c>
      <c r="K46" s="3">
        <v>18</v>
      </c>
      <c r="M46" s="3">
        <v>18</v>
      </c>
      <c r="O46" s="3">
        <v>75000</v>
      </c>
      <c r="Q46" s="3">
        <v>72608518751</v>
      </c>
      <c r="S46" s="3">
        <v>74711431098</v>
      </c>
      <c r="U46" s="3">
        <v>0</v>
      </c>
      <c r="W46" s="3">
        <v>0</v>
      </c>
      <c r="Y46" s="3">
        <v>0</v>
      </c>
      <c r="AA46" s="3">
        <v>0</v>
      </c>
      <c r="AC46" s="3">
        <v>75000</v>
      </c>
      <c r="AE46" s="3">
        <v>998625</v>
      </c>
      <c r="AG46" s="3">
        <v>72608518751</v>
      </c>
      <c r="AI46" s="3">
        <v>74883299941</v>
      </c>
      <c r="AK46" s="9">
        <v>1.4529523195793424E-2</v>
      </c>
    </row>
    <row r="47" spans="1:37">
      <c r="A47" s="5" t="s">
        <v>158</v>
      </c>
      <c r="C47" s="1" t="s">
        <v>56</v>
      </c>
      <c r="E47" s="1" t="s">
        <v>56</v>
      </c>
      <c r="G47" s="1" t="s">
        <v>159</v>
      </c>
      <c r="I47" s="1" t="s">
        <v>160</v>
      </c>
      <c r="K47" s="3">
        <v>0</v>
      </c>
      <c r="M47" s="3">
        <v>0</v>
      </c>
      <c r="O47" s="3">
        <v>0</v>
      </c>
      <c r="Q47" s="3">
        <v>0</v>
      </c>
      <c r="S47" s="3">
        <v>0</v>
      </c>
      <c r="U47" s="3">
        <v>420642</v>
      </c>
      <c r="W47" s="3">
        <v>348078329577</v>
      </c>
      <c r="Y47" s="3">
        <v>0</v>
      </c>
      <c r="AA47" s="3">
        <v>0</v>
      </c>
      <c r="AC47" s="3">
        <v>420642</v>
      </c>
      <c r="AE47" s="3">
        <v>847360</v>
      </c>
      <c r="AG47" s="3">
        <v>348078329577</v>
      </c>
      <c r="AI47" s="3">
        <v>356370601239</v>
      </c>
      <c r="AK47" s="9">
        <v>6.9146190420033893E-2</v>
      </c>
    </row>
    <row r="48" spans="1:37" ht="24.75" thickBot="1">
      <c r="Q48" s="7">
        <f>SUM(Q9:Q47)</f>
        <v>4206412548138</v>
      </c>
      <c r="S48" s="7">
        <f>SUM(S9:S47)</f>
        <v>4465874420850</v>
      </c>
      <c r="W48" s="7">
        <f>SUM(W9:W47)</f>
        <v>722814469201</v>
      </c>
      <c r="AA48" s="7">
        <f>SUM(AA9:AA47)</f>
        <v>1272482210539</v>
      </c>
      <c r="AG48" s="7">
        <f>SUM(AG9:AG47)</f>
        <v>3734552514838</v>
      </c>
      <c r="AI48" s="7">
        <f>SUM(AI9:AI47)</f>
        <v>3963325275305</v>
      </c>
      <c r="AK48" s="10">
        <f>SUM(AK9:AK47)</f>
        <v>0.76899958422491155</v>
      </c>
    </row>
    <row r="49" spans="33:35" ht="24.75" thickTop="1">
      <c r="AG49" s="3"/>
      <c r="AI49" s="3"/>
    </row>
    <row r="50" spans="33:35">
      <c r="AI50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41"/>
  <sheetViews>
    <sheetView rightToLeft="1" workbookViewId="0">
      <selection activeCell="E18" sqref="A18:E18"/>
    </sheetView>
  </sheetViews>
  <sheetFormatPr defaultRowHeight="24"/>
  <cols>
    <col min="1" max="1" width="33.14062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1:13" ht="24.75">
      <c r="A6" s="17" t="s">
        <v>3</v>
      </c>
      <c r="C6" s="18" t="s">
        <v>6</v>
      </c>
      <c r="D6" s="18" t="s">
        <v>6</v>
      </c>
      <c r="E6" s="18" t="s">
        <v>6</v>
      </c>
      <c r="F6" s="18" t="s">
        <v>6</v>
      </c>
      <c r="G6" s="18" t="s">
        <v>6</v>
      </c>
      <c r="H6" s="18" t="s">
        <v>6</v>
      </c>
      <c r="I6" s="18" t="s">
        <v>6</v>
      </c>
      <c r="J6" s="18" t="s">
        <v>6</v>
      </c>
      <c r="K6" s="18" t="s">
        <v>6</v>
      </c>
      <c r="L6" s="18" t="s">
        <v>6</v>
      </c>
      <c r="M6" s="18" t="s">
        <v>6</v>
      </c>
    </row>
    <row r="7" spans="1:13" ht="24.75">
      <c r="A7" s="18" t="s">
        <v>3</v>
      </c>
      <c r="C7" s="18" t="s">
        <v>7</v>
      </c>
      <c r="E7" s="18" t="s">
        <v>161</v>
      </c>
      <c r="G7" s="18" t="s">
        <v>162</v>
      </c>
      <c r="I7" s="18" t="s">
        <v>163</v>
      </c>
      <c r="K7" s="18" t="s">
        <v>164</v>
      </c>
      <c r="M7" s="18" t="s">
        <v>165</v>
      </c>
    </row>
    <row r="8" spans="1:13">
      <c r="A8" s="5" t="s">
        <v>154</v>
      </c>
      <c r="C8" s="3">
        <v>55000</v>
      </c>
      <c r="E8" s="3">
        <v>999999</v>
      </c>
      <c r="G8" s="3">
        <v>998584</v>
      </c>
      <c r="I8" s="9">
        <v>1.4150014150014151E-3</v>
      </c>
      <c r="K8" s="3">
        <v>54922120000</v>
      </c>
      <c r="M8" s="1" t="s">
        <v>251</v>
      </c>
    </row>
    <row r="9" spans="1:13">
      <c r="A9" s="5" t="s">
        <v>157</v>
      </c>
      <c r="C9" s="3">
        <v>75000</v>
      </c>
      <c r="E9" s="3">
        <v>1000000</v>
      </c>
      <c r="G9" s="3">
        <v>998625</v>
      </c>
      <c r="I9" s="9">
        <v>1.3749999999999999E-3</v>
      </c>
      <c r="K9" s="3">
        <v>74896875000</v>
      </c>
      <c r="M9" s="1" t="s">
        <v>251</v>
      </c>
    </row>
    <row r="10" spans="1:13">
      <c r="A10" s="5" t="s">
        <v>74</v>
      </c>
      <c r="C10" s="3">
        <v>14</v>
      </c>
      <c r="E10" s="3">
        <v>807900</v>
      </c>
      <c r="G10" s="3">
        <v>811299</v>
      </c>
      <c r="I10" s="9">
        <v>-4.2072038618640919E-3</v>
      </c>
      <c r="K10" s="3">
        <v>11358186</v>
      </c>
      <c r="M10" s="1" t="s">
        <v>251</v>
      </c>
    </row>
    <row r="11" spans="1:13">
      <c r="A11" s="5" t="s">
        <v>77</v>
      </c>
      <c r="C11" s="3">
        <v>28</v>
      </c>
      <c r="E11" s="3">
        <v>795190</v>
      </c>
      <c r="G11" s="3">
        <v>798601</v>
      </c>
      <c r="I11" s="9">
        <v>-4.2895408644474907E-3</v>
      </c>
      <c r="K11" s="3">
        <v>22360828</v>
      </c>
      <c r="M11" s="1" t="s">
        <v>251</v>
      </c>
    </row>
    <row r="12" spans="1:13">
      <c r="A12" s="5" t="s">
        <v>139</v>
      </c>
      <c r="C12" s="3">
        <v>97340</v>
      </c>
      <c r="E12" s="3">
        <v>970000</v>
      </c>
      <c r="G12" s="3">
        <v>970532</v>
      </c>
      <c r="I12" s="9">
        <v>-5.4845360824742266E-4</v>
      </c>
      <c r="K12" s="3">
        <v>94471584880</v>
      </c>
      <c r="M12" s="1" t="s">
        <v>251</v>
      </c>
    </row>
    <row r="13" spans="1:13">
      <c r="A13" s="5" t="s">
        <v>81</v>
      </c>
      <c r="C13" s="3">
        <v>290827</v>
      </c>
      <c r="E13" s="3">
        <v>955370</v>
      </c>
      <c r="G13" s="3">
        <v>956599</v>
      </c>
      <c r="I13" s="9">
        <v>-1.2864125940735003E-3</v>
      </c>
      <c r="K13" s="3">
        <v>278204817373</v>
      </c>
      <c r="M13" s="1" t="s">
        <v>251</v>
      </c>
    </row>
    <row r="14" spans="1:13">
      <c r="A14" s="5" t="s">
        <v>86</v>
      </c>
      <c r="C14" s="3">
        <v>312523</v>
      </c>
      <c r="E14" s="3">
        <v>944850</v>
      </c>
      <c r="G14" s="3">
        <v>945084</v>
      </c>
      <c r="I14" s="9">
        <v>-2.4765835846959834E-4</v>
      </c>
      <c r="K14" s="3">
        <v>295360486932</v>
      </c>
      <c r="M14" s="1" t="s">
        <v>251</v>
      </c>
    </row>
    <row r="15" spans="1:13">
      <c r="A15" s="5" t="s">
        <v>92</v>
      </c>
      <c r="C15" s="3">
        <v>199656</v>
      </c>
      <c r="E15" s="3">
        <v>927910</v>
      </c>
      <c r="G15" s="3">
        <v>926601</v>
      </c>
      <c r="I15" s="9">
        <v>1.41069715812956E-3</v>
      </c>
      <c r="K15" s="3">
        <v>185001449256</v>
      </c>
      <c r="M15" s="1" t="s">
        <v>251</v>
      </c>
    </row>
    <row r="16" spans="1:13">
      <c r="A16" s="5" t="s">
        <v>101</v>
      </c>
      <c r="C16" s="3">
        <v>409</v>
      </c>
      <c r="E16" s="3">
        <v>875220</v>
      </c>
      <c r="G16" s="3">
        <v>877266</v>
      </c>
      <c r="I16" s="9">
        <v>-2.3376979502296564E-3</v>
      </c>
      <c r="K16" s="3">
        <v>358801794</v>
      </c>
      <c r="M16" s="1" t="s">
        <v>251</v>
      </c>
    </row>
    <row r="17" spans="1:13">
      <c r="A17" s="5" t="s">
        <v>107</v>
      </c>
      <c r="C17" s="3">
        <v>46702</v>
      </c>
      <c r="E17" s="3">
        <v>826840</v>
      </c>
      <c r="G17" s="3">
        <v>826441</v>
      </c>
      <c r="I17" s="9">
        <v>4.8256010836437519E-4</v>
      </c>
      <c r="K17" s="3">
        <v>38596447582</v>
      </c>
      <c r="M17" s="1" t="s">
        <v>251</v>
      </c>
    </row>
    <row r="18" spans="1:13">
      <c r="A18" s="5" t="s">
        <v>113</v>
      </c>
      <c r="C18" s="3">
        <v>19</v>
      </c>
      <c r="E18" s="3">
        <v>839000</v>
      </c>
      <c r="G18" s="3">
        <v>839874</v>
      </c>
      <c r="I18" s="9">
        <v>-1.0417163289630513E-3</v>
      </c>
      <c r="K18" s="3">
        <v>15957606</v>
      </c>
      <c r="M18" s="1" t="s">
        <v>251</v>
      </c>
    </row>
    <row r="19" spans="1:13">
      <c r="A19" s="5" t="s">
        <v>142</v>
      </c>
      <c r="C19" s="3">
        <v>200000</v>
      </c>
      <c r="E19" s="3">
        <v>960710</v>
      </c>
      <c r="G19" s="3">
        <v>963115</v>
      </c>
      <c r="I19" s="9">
        <v>-2.5033568922984044E-3</v>
      </c>
      <c r="K19" s="3">
        <v>192623000000</v>
      </c>
      <c r="M19" s="1" t="s">
        <v>251</v>
      </c>
    </row>
    <row r="20" spans="1:13">
      <c r="A20" s="5" t="s">
        <v>96</v>
      </c>
      <c r="C20" s="3">
        <v>27</v>
      </c>
      <c r="E20" s="3">
        <v>894000</v>
      </c>
      <c r="G20" s="3">
        <v>894296</v>
      </c>
      <c r="I20" s="9">
        <v>-3.3109619686800894E-4</v>
      </c>
      <c r="K20" s="3">
        <v>24145992</v>
      </c>
      <c r="M20" s="1" t="s">
        <v>251</v>
      </c>
    </row>
    <row r="21" spans="1:13">
      <c r="A21" s="5" t="s">
        <v>153</v>
      </c>
      <c r="C21" s="3">
        <v>327254</v>
      </c>
      <c r="E21" s="3">
        <v>985000</v>
      </c>
      <c r="G21" s="3">
        <v>962929</v>
      </c>
      <c r="I21" s="9">
        <v>2.2407106598984771E-2</v>
      </c>
      <c r="K21" s="3">
        <v>315122366966</v>
      </c>
      <c r="M21" s="1" t="s">
        <v>251</v>
      </c>
    </row>
    <row r="22" spans="1:13">
      <c r="A22" s="5" t="s">
        <v>115</v>
      </c>
      <c r="C22" s="3">
        <v>64994</v>
      </c>
      <c r="E22" s="3">
        <v>879360</v>
      </c>
      <c r="G22" s="3">
        <v>880122</v>
      </c>
      <c r="I22" s="9">
        <v>-8.6653930131004369E-4</v>
      </c>
      <c r="K22" s="3">
        <v>57202649268</v>
      </c>
      <c r="M22" s="1" t="s">
        <v>251</v>
      </c>
    </row>
    <row r="23" spans="1:13">
      <c r="A23" s="5" t="s">
        <v>62</v>
      </c>
      <c r="C23" s="3">
        <v>98571</v>
      </c>
      <c r="E23" s="3">
        <v>806400</v>
      </c>
      <c r="G23" s="3">
        <v>811510</v>
      </c>
      <c r="I23" s="9">
        <v>-6.3368055555555556E-3</v>
      </c>
      <c r="K23" s="3">
        <v>79991352210</v>
      </c>
      <c r="M23" s="1" t="s">
        <v>251</v>
      </c>
    </row>
    <row r="24" spans="1:13">
      <c r="A24" s="5" t="s">
        <v>150</v>
      </c>
      <c r="C24" s="3">
        <v>260000</v>
      </c>
      <c r="E24" s="3">
        <v>980000</v>
      </c>
      <c r="G24" s="3">
        <v>989985</v>
      </c>
      <c r="I24" s="9">
        <v>-1.0188775510204081E-2</v>
      </c>
      <c r="K24" s="3">
        <v>257396100000</v>
      </c>
      <c r="M24" s="1" t="s">
        <v>251</v>
      </c>
    </row>
    <row r="25" spans="1:13">
      <c r="A25" s="5" t="s">
        <v>144</v>
      </c>
      <c r="C25" s="3">
        <v>100000</v>
      </c>
      <c r="E25" s="3">
        <v>978050</v>
      </c>
      <c r="G25" s="3">
        <v>984632</v>
      </c>
      <c r="I25" s="9">
        <v>-6.7297172946168392E-3</v>
      </c>
      <c r="K25" s="3">
        <v>98463200000</v>
      </c>
      <c r="M25" s="1" t="s">
        <v>251</v>
      </c>
    </row>
    <row r="26" spans="1:13">
      <c r="A26" s="5" t="s">
        <v>65</v>
      </c>
      <c r="C26" s="3">
        <v>343079</v>
      </c>
      <c r="E26" s="3">
        <v>795000</v>
      </c>
      <c r="G26" s="3">
        <v>797759</v>
      </c>
      <c r="I26" s="9">
        <v>-3.4704402515723272E-3</v>
      </c>
      <c r="K26" s="3">
        <v>273694359961</v>
      </c>
      <c r="M26" s="1" t="s">
        <v>251</v>
      </c>
    </row>
    <row r="27" spans="1:13">
      <c r="A27" s="5" t="s">
        <v>68</v>
      </c>
      <c r="C27" s="3">
        <v>94578</v>
      </c>
      <c r="E27" s="3">
        <v>772010</v>
      </c>
      <c r="G27" s="3">
        <v>776137</v>
      </c>
      <c r="I27" s="9">
        <v>-5.3457856763513426E-3</v>
      </c>
      <c r="K27" s="3">
        <v>73405485186</v>
      </c>
      <c r="M27" s="1" t="s">
        <v>251</v>
      </c>
    </row>
    <row r="28" spans="1:13">
      <c r="A28" s="5" t="s">
        <v>147</v>
      </c>
      <c r="C28" s="3">
        <v>50000</v>
      </c>
      <c r="E28" s="3">
        <v>960990</v>
      </c>
      <c r="G28" s="3">
        <v>970764</v>
      </c>
      <c r="I28" s="9">
        <v>-1.0170761402303875E-2</v>
      </c>
      <c r="K28" s="3">
        <v>48538200000</v>
      </c>
      <c r="M28" s="1" t="s">
        <v>251</v>
      </c>
    </row>
    <row r="29" spans="1:13">
      <c r="A29" s="5" t="s">
        <v>99</v>
      </c>
      <c r="C29" s="3">
        <v>26500</v>
      </c>
      <c r="E29" s="3">
        <v>655310</v>
      </c>
      <c r="G29" s="3">
        <v>656310</v>
      </c>
      <c r="I29" s="9">
        <v>-1.5259953304542888E-3</v>
      </c>
      <c r="K29" s="3">
        <v>17392215000</v>
      </c>
      <c r="M29" s="1" t="s">
        <v>251</v>
      </c>
    </row>
    <row r="30" spans="1:13">
      <c r="A30" s="5" t="s">
        <v>71</v>
      </c>
      <c r="C30" s="3">
        <v>34600</v>
      </c>
      <c r="E30" s="3">
        <v>644120</v>
      </c>
      <c r="G30" s="3">
        <v>645890</v>
      </c>
      <c r="I30" s="9">
        <v>-2.7479351673601192E-3</v>
      </c>
      <c r="K30" s="3">
        <v>22347794000</v>
      </c>
      <c r="M30" s="1" t="s">
        <v>251</v>
      </c>
    </row>
    <row r="31" spans="1:13">
      <c r="A31" s="5" t="s">
        <v>84</v>
      </c>
      <c r="C31" s="3">
        <v>5100</v>
      </c>
      <c r="E31" s="3">
        <v>693920</v>
      </c>
      <c r="G31" s="3">
        <v>694290</v>
      </c>
      <c r="I31" s="9">
        <v>-5.3320267465990312E-4</v>
      </c>
      <c r="K31" s="3">
        <v>3540879000</v>
      </c>
      <c r="M31" s="1" t="s">
        <v>251</v>
      </c>
    </row>
    <row r="32" spans="1:13">
      <c r="A32" s="5" t="s">
        <v>79</v>
      </c>
      <c r="C32" s="3">
        <v>121728</v>
      </c>
      <c r="E32" s="3">
        <v>621500</v>
      </c>
      <c r="G32" s="3">
        <v>622740</v>
      </c>
      <c r="I32" s="9">
        <v>-1.9951729686242961E-3</v>
      </c>
      <c r="K32" s="3">
        <v>75804894720</v>
      </c>
      <c r="M32" s="1" t="s">
        <v>251</v>
      </c>
    </row>
    <row r="33" spans="1:13">
      <c r="A33" s="5" t="s">
        <v>110</v>
      </c>
      <c r="C33" s="3">
        <v>15800</v>
      </c>
      <c r="E33" s="3">
        <v>633510</v>
      </c>
      <c r="G33" s="3">
        <v>635850</v>
      </c>
      <c r="I33" s="9">
        <v>-3.6937064923994885E-3</v>
      </c>
      <c r="K33" s="3">
        <v>10046430000</v>
      </c>
      <c r="M33" s="1" t="s">
        <v>251</v>
      </c>
    </row>
    <row r="34" spans="1:13">
      <c r="A34" s="5" t="s">
        <v>59</v>
      </c>
      <c r="C34" s="3">
        <v>49000</v>
      </c>
      <c r="E34" s="3">
        <v>618970</v>
      </c>
      <c r="G34" s="3">
        <v>620930</v>
      </c>
      <c r="I34" s="9">
        <v>-3.1665508829183966E-3</v>
      </c>
      <c r="K34" s="3">
        <v>30425570000</v>
      </c>
      <c r="M34" s="1" t="s">
        <v>251</v>
      </c>
    </row>
    <row r="35" spans="1:13">
      <c r="A35" s="5" t="s">
        <v>55</v>
      </c>
      <c r="C35" s="3">
        <v>45800</v>
      </c>
      <c r="E35" s="3">
        <v>614141</v>
      </c>
      <c r="G35" s="3">
        <v>615659</v>
      </c>
      <c r="I35" s="9">
        <v>-2.4717450878544178E-3</v>
      </c>
      <c r="K35" s="3">
        <v>28197182200</v>
      </c>
      <c r="M35" s="1" t="s">
        <v>251</v>
      </c>
    </row>
    <row r="36" spans="1:13">
      <c r="A36" s="5" t="s">
        <v>130</v>
      </c>
      <c r="C36" s="3">
        <v>249400</v>
      </c>
      <c r="E36" s="3">
        <v>988360</v>
      </c>
      <c r="G36" s="3">
        <v>984565</v>
      </c>
      <c r="I36" s="9">
        <v>3.8396940386094137E-3</v>
      </c>
      <c r="K36" s="3">
        <v>245550511000</v>
      </c>
      <c r="M36" s="1" t="s">
        <v>251</v>
      </c>
    </row>
    <row r="37" spans="1:13">
      <c r="A37" s="5" t="s">
        <v>121</v>
      </c>
      <c r="C37" s="3">
        <v>200000</v>
      </c>
      <c r="E37" s="3">
        <v>867500</v>
      </c>
      <c r="G37" s="3">
        <v>874591</v>
      </c>
      <c r="I37" s="9">
        <v>-8.1740634005763695E-3</v>
      </c>
      <c r="K37" s="3">
        <v>174918200000</v>
      </c>
      <c r="M37" s="1" t="s">
        <v>251</v>
      </c>
    </row>
    <row r="38" spans="1:13">
      <c r="A38" s="5" t="s">
        <v>124</v>
      </c>
      <c r="C38" s="3">
        <v>322745</v>
      </c>
      <c r="E38" s="3">
        <v>858462</v>
      </c>
      <c r="G38" s="3">
        <v>863211</v>
      </c>
      <c r="I38" s="9">
        <v>-5.5319862731256593E-3</v>
      </c>
      <c r="K38" s="3">
        <v>278597034195</v>
      </c>
      <c r="M38" s="1" t="s">
        <v>251</v>
      </c>
    </row>
    <row r="39" spans="1:13">
      <c r="A39" s="5" t="s">
        <v>133</v>
      </c>
      <c r="C39" s="3">
        <v>135000</v>
      </c>
      <c r="E39" s="3">
        <v>938420</v>
      </c>
      <c r="G39" s="3">
        <v>934888</v>
      </c>
      <c r="I39" s="9">
        <v>3.7637731506148632E-3</v>
      </c>
      <c r="K39" s="3">
        <v>126209880000</v>
      </c>
      <c r="M39" s="1" t="s">
        <v>251</v>
      </c>
    </row>
    <row r="40" spans="1:13">
      <c r="A40" s="5" t="s">
        <v>127</v>
      </c>
      <c r="C40" s="3">
        <v>120000</v>
      </c>
      <c r="E40" s="3">
        <v>847000</v>
      </c>
      <c r="G40" s="3">
        <v>861803</v>
      </c>
      <c r="I40" s="9">
        <v>-1.7476977567886659E-2</v>
      </c>
      <c r="K40" s="3">
        <v>103416360000</v>
      </c>
      <c r="M40" s="1" t="s">
        <v>251</v>
      </c>
    </row>
    <row r="41" spans="1:13">
      <c r="A41" s="5" t="s">
        <v>158</v>
      </c>
      <c r="C41" s="3">
        <v>420642</v>
      </c>
      <c r="E41" s="3">
        <v>827584</v>
      </c>
      <c r="G41" s="3">
        <v>847360</v>
      </c>
      <c r="I41" s="9">
        <v>-2.3896063722836595E-2</v>
      </c>
      <c r="K41" s="3">
        <v>356435205120</v>
      </c>
      <c r="M41" s="1" t="s">
        <v>251</v>
      </c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8" sqref="S8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7" t="s">
        <v>167</v>
      </c>
      <c r="C6" s="18" t="s">
        <v>168</v>
      </c>
      <c r="D6" s="18" t="s">
        <v>168</v>
      </c>
      <c r="E6" s="18" t="s">
        <v>168</v>
      </c>
      <c r="F6" s="18" t="s">
        <v>168</v>
      </c>
      <c r="G6" s="18" t="s">
        <v>168</v>
      </c>
      <c r="H6" s="18" t="s">
        <v>168</v>
      </c>
      <c r="I6" s="18" t="s">
        <v>168</v>
      </c>
      <c r="K6" s="18" t="s">
        <v>4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4.75">
      <c r="A7" s="18" t="s">
        <v>167</v>
      </c>
      <c r="C7" s="18" t="s">
        <v>169</v>
      </c>
      <c r="E7" s="18" t="s">
        <v>170</v>
      </c>
      <c r="G7" s="18" t="s">
        <v>171</v>
      </c>
      <c r="I7" s="18" t="s">
        <v>53</v>
      </c>
      <c r="K7" s="18" t="s">
        <v>172</v>
      </c>
      <c r="M7" s="18" t="s">
        <v>173</v>
      </c>
      <c r="O7" s="18" t="s">
        <v>174</v>
      </c>
      <c r="Q7" s="18" t="s">
        <v>172</v>
      </c>
      <c r="S7" s="18" t="s">
        <v>166</v>
      </c>
    </row>
    <row r="8" spans="1:19">
      <c r="A8" s="5" t="s">
        <v>175</v>
      </c>
      <c r="C8" s="1" t="s">
        <v>176</v>
      </c>
      <c r="E8" s="1" t="s">
        <v>177</v>
      </c>
      <c r="G8" s="1" t="s">
        <v>178</v>
      </c>
      <c r="I8" s="3">
        <v>8</v>
      </c>
      <c r="K8" s="3">
        <v>604633805</v>
      </c>
      <c r="M8" s="3">
        <v>531214031484</v>
      </c>
      <c r="O8" s="3">
        <v>414980500000</v>
      </c>
      <c r="Q8" s="3">
        <v>116838165289</v>
      </c>
      <c r="S8" s="9">
        <v>2.2669978941339396E-2</v>
      </c>
    </row>
    <row r="9" spans="1:19">
      <c r="A9" s="5" t="s">
        <v>175</v>
      </c>
      <c r="C9" s="1" t="s">
        <v>179</v>
      </c>
      <c r="E9" s="1" t="s">
        <v>180</v>
      </c>
      <c r="G9" s="1" t="s">
        <v>181</v>
      </c>
      <c r="I9" s="3">
        <v>8</v>
      </c>
      <c r="K9" s="3">
        <v>2662769826</v>
      </c>
      <c r="M9" s="3">
        <v>16534161168</v>
      </c>
      <c r="O9" s="3">
        <v>17090816161</v>
      </c>
      <c r="Q9" s="3">
        <v>2106114833</v>
      </c>
      <c r="S9" s="9">
        <v>4.0864711281671977E-4</v>
      </c>
    </row>
    <row r="10" spans="1:19">
      <c r="A10" s="5" t="s">
        <v>182</v>
      </c>
      <c r="C10" s="1" t="s">
        <v>183</v>
      </c>
      <c r="E10" s="1" t="s">
        <v>177</v>
      </c>
      <c r="G10" s="1" t="s">
        <v>184</v>
      </c>
      <c r="I10" s="3">
        <v>8</v>
      </c>
      <c r="K10" s="3">
        <v>30529284184</v>
      </c>
      <c r="M10" s="3">
        <v>347572419998</v>
      </c>
      <c r="O10" s="3">
        <v>371137485486</v>
      </c>
      <c r="Q10" s="3">
        <v>6964218696</v>
      </c>
      <c r="S10" s="9">
        <v>1.3512595887712553E-3</v>
      </c>
    </row>
    <row r="11" spans="1:19">
      <c r="A11" s="5" t="s">
        <v>185</v>
      </c>
      <c r="C11" s="1" t="s">
        <v>186</v>
      </c>
      <c r="E11" s="1" t="s">
        <v>177</v>
      </c>
      <c r="G11" s="1" t="s">
        <v>187</v>
      </c>
      <c r="I11" s="3">
        <v>8</v>
      </c>
      <c r="K11" s="3">
        <v>55263186362</v>
      </c>
      <c r="M11" s="3">
        <v>1595987120865</v>
      </c>
      <c r="O11" s="3">
        <v>1627359874246</v>
      </c>
      <c r="Q11" s="3">
        <v>23890432981</v>
      </c>
      <c r="S11" s="9">
        <v>4.6354340744662473E-3</v>
      </c>
    </row>
    <row r="12" spans="1:19" ht="24.75" thickBot="1">
      <c r="A12" s="5"/>
      <c r="K12" s="7">
        <f>SUM(K8:K11)</f>
        <v>89059874177</v>
      </c>
      <c r="M12" s="7">
        <f>SUM(M8:M11)</f>
        <v>2491307733515</v>
      </c>
      <c r="O12" s="7">
        <f>SUM(O8:O11)</f>
        <v>2430568675893</v>
      </c>
      <c r="Q12" s="7">
        <f>SUM(Q8:Q11)</f>
        <v>149798931799</v>
      </c>
      <c r="S12" s="10">
        <f>SUM(S8:S11)</f>
        <v>2.9065319717393616E-2</v>
      </c>
    </row>
    <row r="13" spans="1:19" ht="24.75" thickTop="1"/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33"/>
  <sheetViews>
    <sheetView rightToLeft="1" workbookViewId="0">
      <selection activeCell="M10" sqref="M10"/>
    </sheetView>
  </sheetViews>
  <sheetFormatPr defaultRowHeight="24"/>
  <cols>
    <col min="1" max="1" width="33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188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8" t="s">
        <v>189</v>
      </c>
      <c r="B6" s="18" t="s">
        <v>189</v>
      </c>
      <c r="C6" s="18" t="s">
        <v>189</v>
      </c>
      <c r="D6" s="18" t="s">
        <v>189</v>
      </c>
      <c r="E6" s="18" t="s">
        <v>189</v>
      </c>
      <c r="F6" s="18" t="s">
        <v>189</v>
      </c>
      <c r="G6" s="18" t="s">
        <v>189</v>
      </c>
      <c r="I6" s="18" t="s">
        <v>190</v>
      </c>
      <c r="J6" s="18" t="s">
        <v>190</v>
      </c>
      <c r="K6" s="18" t="s">
        <v>190</v>
      </c>
      <c r="L6" s="18" t="s">
        <v>190</v>
      </c>
      <c r="M6" s="18" t="s">
        <v>190</v>
      </c>
      <c r="O6" s="18" t="s">
        <v>191</v>
      </c>
      <c r="P6" s="18" t="s">
        <v>191</v>
      </c>
      <c r="Q6" s="18" t="s">
        <v>191</v>
      </c>
      <c r="R6" s="18" t="s">
        <v>191</v>
      </c>
      <c r="S6" s="18" t="s">
        <v>191</v>
      </c>
    </row>
    <row r="7" spans="1:19" ht="24.75">
      <c r="A7" s="18" t="s">
        <v>192</v>
      </c>
      <c r="C7" s="18" t="s">
        <v>193</v>
      </c>
      <c r="E7" s="18" t="s">
        <v>52</v>
      </c>
      <c r="G7" s="18" t="s">
        <v>53</v>
      </c>
      <c r="I7" s="18" t="s">
        <v>194</v>
      </c>
      <c r="K7" s="18" t="s">
        <v>195</v>
      </c>
      <c r="M7" s="18" t="s">
        <v>196</v>
      </c>
      <c r="O7" s="18" t="s">
        <v>194</v>
      </c>
      <c r="Q7" s="18" t="s">
        <v>195</v>
      </c>
      <c r="S7" s="18" t="s">
        <v>196</v>
      </c>
    </row>
    <row r="8" spans="1:19">
      <c r="A8" s="5" t="s">
        <v>154</v>
      </c>
      <c r="C8" s="1" t="s">
        <v>252</v>
      </c>
      <c r="E8" s="1" t="s">
        <v>156</v>
      </c>
      <c r="G8" s="3">
        <v>18</v>
      </c>
      <c r="I8" s="3">
        <v>856015860</v>
      </c>
      <c r="K8" s="1">
        <v>0</v>
      </c>
      <c r="M8" s="3">
        <v>856015860</v>
      </c>
      <c r="O8" s="3">
        <v>6676063468</v>
      </c>
      <c r="Q8" s="3">
        <v>0</v>
      </c>
      <c r="S8" s="3">
        <v>6676063468</v>
      </c>
    </row>
    <row r="9" spans="1:19">
      <c r="A9" s="5" t="s">
        <v>157</v>
      </c>
      <c r="C9" s="1" t="s">
        <v>252</v>
      </c>
      <c r="E9" s="1" t="s">
        <v>156</v>
      </c>
      <c r="G9" s="3">
        <v>18</v>
      </c>
      <c r="I9" s="3">
        <v>1167294355</v>
      </c>
      <c r="K9" s="1">
        <v>0</v>
      </c>
      <c r="M9" s="3">
        <v>1167294355</v>
      </c>
      <c r="O9" s="3">
        <v>9503906983</v>
      </c>
      <c r="Q9" s="3">
        <v>0</v>
      </c>
      <c r="S9" s="3">
        <v>9503906983</v>
      </c>
    </row>
    <row r="10" spans="1:19">
      <c r="A10" s="5" t="s">
        <v>198</v>
      </c>
      <c r="C10" s="1" t="s">
        <v>252</v>
      </c>
      <c r="E10" s="1" t="s">
        <v>199</v>
      </c>
      <c r="G10" s="3">
        <v>19</v>
      </c>
      <c r="I10" s="3">
        <v>0</v>
      </c>
      <c r="K10" s="1">
        <v>0</v>
      </c>
      <c r="M10" s="3">
        <v>0</v>
      </c>
      <c r="O10" s="3">
        <v>1423603115</v>
      </c>
      <c r="Q10" s="3">
        <v>0</v>
      </c>
      <c r="S10" s="3">
        <v>1423603115</v>
      </c>
    </row>
    <row r="11" spans="1:19">
      <c r="A11" s="5" t="s">
        <v>133</v>
      </c>
      <c r="C11" s="1" t="s">
        <v>252</v>
      </c>
      <c r="E11" s="1" t="s">
        <v>135</v>
      </c>
      <c r="G11" s="3">
        <v>18</v>
      </c>
      <c r="I11" s="3">
        <v>1892404110</v>
      </c>
      <c r="K11" s="1">
        <v>0</v>
      </c>
      <c r="M11" s="3">
        <v>1892404110</v>
      </c>
      <c r="O11" s="3">
        <v>3302669585</v>
      </c>
      <c r="Q11" s="3">
        <v>0</v>
      </c>
      <c r="S11" s="3">
        <v>3302669585</v>
      </c>
    </row>
    <row r="12" spans="1:19">
      <c r="A12" s="5" t="s">
        <v>130</v>
      </c>
      <c r="C12" s="1" t="s">
        <v>252</v>
      </c>
      <c r="E12" s="1" t="s">
        <v>132</v>
      </c>
      <c r="G12" s="3">
        <v>18</v>
      </c>
      <c r="I12" s="3">
        <v>4498741497</v>
      </c>
      <c r="K12" s="1">
        <v>0</v>
      </c>
      <c r="M12" s="3">
        <v>4498741497</v>
      </c>
      <c r="O12" s="3">
        <v>21845462368</v>
      </c>
      <c r="Q12" s="3">
        <v>0</v>
      </c>
      <c r="S12" s="3">
        <v>21845462368</v>
      </c>
    </row>
    <row r="13" spans="1:19">
      <c r="A13" s="5" t="s">
        <v>200</v>
      </c>
      <c r="C13" s="1" t="s">
        <v>252</v>
      </c>
      <c r="E13" s="1" t="s">
        <v>201</v>
      </c>
      <c r="G13" s="3">
        <v>18</v>
      </c>
      <c r="I13" s="3">
        <v>0</v>
      </c>
      <c r="K13" s="1">
        <v>0</v>
      </c>
      <c r="M13" s="3">
        <v>0</v>
      </c>
      <c r="O13" s="3">
        <v>4296005390</v>
      </c>
      <c r="Q13" s="3">
        <v>0</v>
      </c>
      <c r="S13" s="3">
        <v>4296005390</v>
      </c>
    </row>
    <row r="14" spans="1:19">
      <c r="A14" s="5" t="s">
        <v>202</v>
      </c>
      <c r="C14" s="1" t="s">
        <v>252</v>
      </c>
      <c r="E14" s="1" t="s">
        <v>203</v>
      </c>
      <c r="G14" s="3">
        <v>17</v>
      </c>
      <c r="I14" s="3">
        <v>0</v>
      </c>
      <c r="K14" s="1">
        <v>0</v>
      </c>
      <c r="M14" s="3">
        <v>0</v>
      </c>
      <c r="O14" s="3">
        <v>349122</v>
      </c>
      <c r="Q14" s="3">
        <v>0</v>
      </c>
      <c r="S14" s="3">
        <v>349122</v>
      </c>
    </row>
    <row r="15" spans="1:19">
      <c r="A15" s="5" t="s">
        <v>147</v>
      </c>
      <c r="C15" s="1" t="s">
        <v>252</v>
      </c>
      <c r="E15" s="1" t="s">
        <v>149</v>
      </c>
      <c r="G15" s="3">
        <v>16</v>
      </c>
      <c r="I15" s="3">
        <v>682254660</v>
      </c>
      <c r="K15" s="1">
        <v>0</v>
      </c>
      <c r="M15" s="3">
        <v>682254660</v>
      </c>
      <c r="O15" s="3">
        <v>5400583082</v>
      </c>
      <c r="Q15" s="3">
        <v>0</v>
      </c>
      <c r="S15" s="3">
        <v>5400583082</v>
      </c>
    </row>
    <row r="16" spans="1:19">
      <c r="A16" s="5" t="s">
        <v>144</v>
      </c>
      <c r="C16" s="1" t="s">
        <v>252</v>
      </c>
      <c r="E16" s="1" t="s">
        <v>146</v>
      </c>
      <c r="G16" s="3">
        <v>16</v>
      </c>
      <c r="I16" s="3">
        <v>1290656173</v>
      </c>
      <c r="K16" s="1">
        <v>0</v>
      </c>
      <c r="M16" s="3">
        <v>1290656173</v>
      </c>
      <c r="O16" s="3">
        <v>10650888045</v>
      </c>
      <c r="Q16" s="3">
        <v>0</v>
      </c>
      <c r="S16" s="3">
        <v>10650888045</v>
      </c>
    </row>
    <row r="17" spans="1:19">
      <c r="A17" s="5" t="s">
        <v>150</v>
      </c>
      <c r="C17" s="1" t="s">
        <v>252</v>
      </c>
      <c r="E17" s="1" t="s">
        <v>152</v>
      </c>
      <c r="G17" s="3">
        <v>16</v>
      </c>
      <c r="I17" s="3">
        <v>3441722114</v>
      </c>
      <c r="K17" s="1">
        <v>0</v>
      </c>
      <c r="M17" s="3">
        <v>3441722114</v>
      </c>
      <c r="O17" s="3">
        <v>27865770912</v>
      </c>
      <c r="Q17" s="3">
        <v>0</v>
      </c>
      <c r="S17" s="3">
        <v>27865770912</v>
      </c>
    </row>
    <row r="18" spans="1:19">
      <c r="A18" s="5" t="s">
        <v>153</v>
      </c>
      <c r="C18" s="1" t="s">
        <v>252</v>
      </c>
      <c r="E18" s="1" t="s">
        <v>70</v>
      </c>
      <c r="G18" s="3">
        <v>17</v>
      </c>
      <c r="I18" s="3">
        <v>4666040888</v>
      </c>
      <c r="K18" s="1">
        <v>0</v>
      </c>
      <c r="M18" s="3">
        <v>4666040888</v>
      </c>
      <c r="O18" s="3">
        <v>34663284283</v>
      </c>
      <c r="Q18" s="3">
        <v>0</v>
      </c>
      <c r="S18" s="3">
        <v>34663284283</v>
      </c>
    </row>
    <row r="19" spans="1:19">
      <c r="A19" s="5" t="s">
        <v>142</v>
      </c>
      <c r="C19" s="1" t="s">
        <v>252</v>
      </c>
      <c r="E19" s="1" t="s">
        <v>143</v>
      </c>
      <c r="G19" s="3">
        <v>17</v>
      </c>
      <c r="I19" s="3">
        <v>2924906195</v>
      </c>
      <c r="K19" s="1">
        <v>0</v>
      </c>
      <c r="M19" s="3">
        <v>2924906195</v>
      </c>
      <c r="O19" s="3">
        <v>22996238925</v>
      </c>
      <c r="Q19" s="3">
        <v>0</v>
      </c>
      <c r="S19" s="3">
        <v>22996238925</v>
      </c>
    </row>
    <row r="20" spans="1:19">
      <c r="A20" s="5" t="s">
        <v>139</v>
      </c>
      <c r="C20" s="1" t="s">
        <v>252</v>
      </c>
      <c r="E20" s="1" t="s">
        <v>141</v>
      </c>
      <c r="G20" s="3">
        <v>17</v>
      </c>
      <c r="I20" s="3">
        <v>1690615075</v>
      </c>
      <c r="K20" s="1">
        <v>0</v>
      </c>
      <c r="M20" s="3">
        <v>1690615075</v>
      </c>
      <c r="O20" s="3">
        <v>21671825118</v>
      </c>
      <c r="Q20" s="3">
        <v>0</v>
      </c>
      <c r="S20" s="3">
        <v>21671825118</v>
      </c>
    </row>
    <row r="21" spans="1:19">
      <c r="A21" s="5" t="s">
        <v>136</v>
      </c>
      <c r="C21" s="1" t="s">
        <v>252</v>
      </c>
      <c r="E21" s="1" t="s">
        <v>138</v>
      </c>
      <c r="G21" s="3">
        <v>16</v>
      </c>
      <c r="I21" s="3">
        <v>2717437411</v>
      </c>
      <c r="K21" s="1">
        <v>0</v>
      </c>
      <c r="M21" s="3">
        <v>2717437411</v>
      </c>
      <c r="O21" s="3">
        <v>37993070600</v>
      </c>
      <c r="Q21" s="3">
        <v>0</v>
      </c>
      <c r="S21" s="3">
        <v>37993070600</v>
      </c>
    </row>
    <row r="22" spans="1:19">
      <c r="A22" s="5" t="s">
        <v>204</v>
      </c>
      <c r="C22" s="1" t="s">
        <v>252</v>
      </c>
      <c r="E22" s="1" t="s">
        <v>205</v>
      </c>
      <c r="G22" s="3">
        <v>15</v>
      </c>
      <c r="I22" s="3">
        <v>0</v>
      </c>
      <c r="K22" s="1">
        <v>0</v>
      </c>
      <c r="M22" s="3">
        <v>0</v>
      </c>
      <c r="O22" s="3">
        <v>3483690677</v>
      </c>
      <c r="Q22" s="3">
        <v>0</v>
      </c>
      <c r="S22" s="3">
        <v>3483690677</v>
      </c>
    </row>
    <row r="23" spans="1:19">
      <c r="A23" s="5" t="s">
        <v>206</v>
      </c>
      <c r="C23" s="1" t="s">
        <v>252</v>
      </c>
      <c r="E23" s="1" t="s">
        <v>131</v>
      </c>
      <c r="G23" s="3">
        <v>15</v>
      </c>
      <c r="I23" s="3">
        <v>0</v>
      </c>
      <c r="K23" s="1">
        <v>0</v>
      </c>
      <c r="M23" s="3">
        <v>0</v>
      </c>
      <c r="O23" s="3">
        <v>395476026</v>
      </c>
      <c r="Q23" s="3">
        <v>0</v>
      </c>
      <c r="S23" s="3">
        <v>395476026</v>
      </c>
    </row>
    <row r="24" spans="1:19">
      <c r="A24" s="5" t="s">
        <v>118</v>
      </c>
      <c r="C24" s="1" t="s">
        <v>252</v>
      </c>
      <c r="E24" s="1" t="s">
        <v>120</v>
      </c>
      <c r="G24" s="3">
        <v>21</v>
      </c>
      <c r="I24" s="3">
        <v>2025490274</v>
      </c>
      <c r="K24" s="1">
        <v>0</v>
      </c>
      <c r="M24" s="3">
        <v>2025490274</v>
      </c>
      <c r="O24" s="3">
        <v>2716275205</v>
      </c>
      <c r="Q24" s="3">
        <v>0</v>
      </c>
      <c r="S24" s="3">
        <v>2716275205</v>
      </c>
    </row>
    <row r="25" spans="1:19">
      <c r="A25" s="5" t="s">
        <v>175</v>
      </c>
      <c r="C25" s="3">
        <v>1</v>
      </c>
      <c r="E25" s="1" t="s">
        <v>252</v>
      </c>
      <c r="G25" s="3">
        <v>8</v>
      </c>
      <c r="I25" s="3">
        <v>31484</v>
      </c>
      <c r="K25" s="1">
        <v>0</v>
      </c>
      <c r="M25" s="3">
        <v>31484</v>
      </c>
      <c r="O25" s="3">
        <v>188251730</v>
      </c>
      <c r="Q25" s="3">
        <v>0</v>
      </c>
      <c r="S25" s="3">
        <v>188251730</v>
      </c>
    </row>
    <row r="26" spans="1:19">
      <c r="A26" s="5" t="s">
        <v>182</v>
      </c>
      <c r="C26" s="3">
        <v>17</v>
      </c>
      <c r="E26" s="1" t="s">
        <v>252</v>
      </c>
      <c r="G26" s="3">
        <v>8</v>
      </c>
      <c r="I26" s="3">
        <v>45492990</v>
      </c>
      <c r="K26" s="1">
        <v>0</v>
      </c>
      <c r="M26" s="3">
        <v>45492990</v>
      </c>
      <c r="O26" s="3">
        <v>45492990</v>
      </c>
      <c r="Q26" s="3">
        <v>0</v>
      </c>
      <c r="S26" s="3">
        <v>45492990</v>
      </c>
    </row>
    <row r="27" spans="1:19">
      <c r="A27" s="5" t="s">
        <v>185</v>
      </c>
      <c r="C27" s="3">
        <v>17</v>
      </c>
      <c r="E27" s="1" t="s">
        <v>252</v>
      </c>
      <c r="G27" s="3">
        <v>8</v>
      </c>
      <c r="I27" s="3">
        <v>24112376</v>
      </c>
      <c r="K27" s="1">
        <v>0</v>
      </c>
      <c r="M27" s="3">
        <v>24112376</v>
      </c>
      <c r="O27" s="3">
        <v>198469795</v>
      </c>
      <c r="Q27" s="3">
        <v>0</v>
      </c>
      <c r="S27" s="3">
        <v>198469795</v>
      </c>
    </row>
    <row r="28" spans="1:19" ht="24.75" thickBot="1">
      <c r="I28" s="7">
        <f>SUM(I8:I27)</f>
        <v>27923215462</v>
      </c>
      <c r="K28" s="6">
        <f>SUM(K8:K27)</f>
        <v>0</v>
      </c>
      <c r="M28" s="7">
        <f>SUM(M8:M27)</f>
        <v>27923215462</v>
      </c>
      <c r="O28" s="7">
        <f>SUM(O8:O27)</f>
        <v>215317377419</v>
      </c>
      <c r="Q28" s="7">
        <f>SUM(Q8:Q27)</f>
        <v>0</v>
      </c>
      <c r="S28" s="7">
        <f>SUM(S8:S27)</f>
        <v>215317377419</v>
      </c>
    </row>
    <row r="29" spans="1:19" ht="24.75" thickTop="1">
      <c r="M29" s="3"/>
      <c r="N29" s="3"/>
      <c r="O29" s="3"/>
      <c r="P29" s="3"/>
      <c r="Q29" s="3"/>
      <c r="R29" s="3"/>
      <c r="S29" s="3"/>
    </row>
    <row r="33" spans="13:19">
      <c r="M33" s="3"/>
      <c r="N33" s="3"/>
      <c r="O33" s="3"/>
      <c r="P33" s="3"/>
      <c r="Q33" s="3"/>
      <c r="R33" s="3"/>
      <c r="S33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8"/>
  <sheetViews>
    <sheetView rightToLeft="1" workbookViewId="0">
      <selection activeCell="I13" sqref="I13"/>
    </sheetView>
  </sheetViews>
  <sheetFormatPr defaultRowHeight="24"/>
  <cols>
    <col min="1" max="1" width="23.5703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188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7" t="s">
        <v>3</v>
      </c>
      <c r="C6" s="18" t="s">
        <v>207</v>
      </c>
      <c r="D6" s="18" t="s">
        <v>207</v>
      </c>
      <c r="E6" s="18" t="s">
        <v>207</v>
      </c>
      <c r="F6" s="18" t="s">
        <v>207</v>
      </c>
      <c r="G6" s="18" t="s">
        <v>207</v>
      </c>
      <c r="I6" s="18" t="s">
        <v>190</v>
      </c>
      <c r="J6" s="18" t="s">
        <v>190</v>
      </c>
      <c r="K6" s="18" t="s">
        <v>190</v>
      </c>
      <c r="L6" s="18" t="s">
        <v>190</v>
      </c>
      <c r="M6" s="18" t="s">
        <v>190</v>
      </c>
      <c r="O6" s="18" t="s">
        <v>191</v>
      </c>
      <c r="P6" s="18" t="s">
        <v>191</v>
      </c>
      <c r="Q6" s="18" t="s">
        <v>191</v>
      </c>
      <c r="R6" s="18" t="s">
        <v>191</v>
      </c>
      <c r="S6" s="18" t="s">
        <v>191</v>
      </c>
    </row>
    <row r="7" spans="1:19" ht="24.75">
      <c r="A7" s="18" t="s">
        <v>3</v>
      </c>
      <c r="C7" s="18" t="s">
        <v>208</v>
      </c>
      <c r="E7" s="18" t="s">
        <v>209</v>
      </c>
      <c r="G7" s="18" t="s">
        <v>210</v>
      </c>
      <c r="I7" s="18" t="s">
        <v>211</v>
      </c>
      <c r="K7" s="18" t="s">
        <v>195</v>
      </c>
      <c r="M7" s="18" t="s">
        <v>212</v>
      </c>
      <c r="O7" s="18" t="s">
        <v>211</v>
      </c>
      <c r="Q7" s="18" t="s">
        <v>195</v>
      </c>
      <c r="S7" s="18" t="s">
        <v>212</v>
      </c>
    </row>
    <row r="8" spans="1:19">
      <c r="A8" s="5" t="s">
        <v>16</v>
      </c>
      <c r="C8" s="1" t="s">
        <v>213</v>
      </c>
      <c r="E8" s="3">
        <v>22645366</v>
      </c>
      <c r="G8" s="3">
        <v>29</v>
      </c>
      <c r="I8" s="3">
        <v>0</v>
      </c>
      <c r="K8" s="3">
        <v>0</v>
      </c>
      <c r="M8" s="3">
        <v>0</v>
      </c>
      <c r="O8" s="3">
        <v>656715614</v>
      </c>
      <c r="Q8" s="3">
        <v>0</v>
      </c>
      <c r="S8" s="3">
        <v>656715614</v>
      </c>
    </row>
    <row r="9" spans="1:19">
      <c r="A9" s="5" t="s">
        <v>26</v>
      </c>
      <c r="C9" s="1" t="s">
        <v>214</v>
      </c>
      <c r="E9" s="3">
        <v>4500000</v>
      </c>
      <c r="G9" s="3">
        <v>1930</v>
      </c>
      <c r="I9" s="3">
        <v>0</v>
      </c>
      <c r="K9" s="3">
        <v>0</v>
      </c>
      <c r="M9" s="3">
        <v>0</v>
      </c>
      <c r="O9" s="3">
        <v>8685000000</v>
      </c>
      <c r="Q9" s="3">
        <v>0</v>
      </c>
      <c r="S9" s="3">
        <v>8685000000</v>
      </c>
    </row>
    <row r="10" spans="1:19">
      <c r="A10" s="5" t="s">
        <v>36</v>
      </c>
      <c r="C10" s="1" t="s">
        <v>215</v>
      </c>
      <c r="E10" s="3">
        <v>6900000</v>
      </c>
      <c r="G10" s="3">
        <v>1700</v>
      </c>
      <c r="I10" s="3">
        <v>0</v>
      </c>
      <c r="K10" s="3">
        <v>0</v>
      </c>
      <c r="M10" s="3">
        <v>0</v>
      </c>
      <c r="O10" s="3">
        <v>11730000000</v>
      </c>
      <c r="Q10" s="3">
        <v>0</v>
      </c>
      <c r="S10" s="3">
        <v>11730000000</v>
      </c>
    </row>
    <row r="11" spans="1:19">
      <c r="A11" s="5" t="s">
        <v>34</v>
      </c>
      <c r="C11" s="1" t="s">
        <v>216</v>
      </c>
      <c r="E11" s="3">
        <v>9520000</v>
      </c>
      <c r="G11" s="3">
        <v>330</v>
      </c>
      <c r="I11" s="3">
        <v>0</v>
      </c>
      <c r="K11" s="3">
        <v>0</v>
      </c>
      <c r="M11" s="3">
        <v>0</v>
      </c>
      <c r="O11" s="3">
        <v>3141600000</v>
      </c>
      <c r="Q11" s="3">
        <v>0</v>
      </c>
      <c r="S11" s="3">
        <v>3141600000</v>
      </c>
    </row>
    <row r="12" spans="1:19">
      <c r="A12" s="5" t="s">
        <v>17</v>
      </c>
      <c r="C12" s="1" t="s">
        <v>217</v>
      </c>
      <c r="E12" s="3">
        <v>20595000</v>
      </c>
      <c r="G12" s="3">
        <v>1350</v>
      </c>
      <c r="I12" s="3">
        <v>0</v>
      </c>
      <c r="K12" s="3">
        <v>0</v>
      </c>
      <c r="M12" s="3">
        <v>0</v>
      </c>
      <c r="O12" s="3">
        <v>27803250000</v>
      </c>
      <c r="Q12" s="3">
        <v>38034542</v>
      </c>
      <c r="S12" s="3">
        <v>27765215458</v>
      </c>
    </row>
    <row r="13" spans="1:19">
      <c r="A13" s="5" t="s">
        <v>33</v>
      </c>
      <c r="C13" s="1" t="s">
        <v>217</v>
      </c>
      <c r="E13" s="3">
        <v>2305720</v>
      </c>
      <c r="G13" s="3">
        <v>4350</v>
      </c>
      <c r="I13" s="3">
        <v>0</v>
      </c>
      <c r="K13" s="3">
        <v>0</v>
      </c>
      <c r="M13" s="3">
        <v>0</v>
      </c>
      <c r="O13" s="3">
        <v>10029882000</v>
      </c>
      <c r="Q13" s="3">
        <v>0</v>
      </c>
      <c r="S13" s="3">
        <v>10029882000</v>
      </c>
    </row>
    <row r="14" spans="1:19">
      <c r="A14" s="5" t="s">
        <v>18</v>
      </c>
      <c r="C14" s="1" t="s">
        <v>218</v>
      </c>
      <c r="E14" s="3">
        <v>2596881</v>
      </c>
      <c r="G14" s="3">
        <v>1250</v>
      </c>
      <c r="I14" s="3">
        <v>0</v>
      </c>
      <c r="K14" s="3">
        <v>0</v>
      </c>
      <c r="M14" s="3">
        <v>0</v>
      </c>
      <c r="O14" s="3">
        <v>3246101250</v>
      </c>
      <c r="Q14" s="3">
        <v>0</v>
      </c>
      <c r="S14" s="3">
        <v>3246101250</v>
      </c>
    </row>
    <row r="15" spans="1:19">
      <c r="A15" s="5" t="s">
        <v>15</v>
      </c>
      <c r="C15" s="1" t="s">
        <v>219</v>
      </c>
      <c r="E15" s="3">
        <v>34494</v>
      </c>
      <c r="G15" s="3">
        <v>1000</v>
      </c>
      <c r="I15" s="3">
        <v>0</v>
      </c>
      <c r="K15" s="3">
        <v>0</v>
      </c>
      <c r="M15" s="3">
        <v>0</v>
      </c>
      <c r="O15" s="3">
        <v>34494000</v>
      </c>
      <c r="Q15" s="3">
        <v>0</v>
      </c>
      <c r="S15" s="3">
        <v>34494000</v>
      </c>
    </row>
    <row r="16" spans="1:19" ht="24.75" thickBot="1">
      <c r="A16" s="5"/>
      <c r="I16" s="7">
        <f>SUM(I8:I15)</f>
        <v>0</v>
      </c>
      <c r="K16" s="7">
        <f>SUM(K8:K15)</f>
        <v>0</v>
      </c>
      <c r="M16" s="7">
        <f>SUM(M8:M15)</f>
        <v>0</v>
      </c>
      <c r="O16" s="7">
        <f>SUM(O8:O15)</f>
        <v>65327042864</v>
      </c>
      <c r="Q16" s="7">
        <f>SUM(Q8:Q15)</f>
        <v>38034542</v>
      </c>
      <c r="S16" s="7">
        <f>SUM(S8:S15)</f>
        <v>65289008322</v>
      </c>
    </row>
    <row r="17" spans="1:1" ht="24.75" thickTop="1">
      <c r="A17" s="5"/>
    </row>
    <row r="18" spans="1:1">
      <c r="A18" s="5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3"/>
  <sheetViews>
    <sheetView rightToLeft="1" workbookViewId="0">
      <selection activeCell="M74" sqref="M74"/>
    </sheetView>
  </sheetViews>
  <sheetFormatPr defaultRowHeight="2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188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190</v>
      </c>
      <c r="D6" s="18" t="s">
        <v>190</v>
      </c>
      <c r="E6" s="18" t="s">
        <v>190</v>
      </c>
      <c r="F6" s="18" t="s">
        <v>190</v>
      </c>
      <c r="G6" s="18" t="s">
        <v>190</v>
      </c>
      <c r="H6" s="18" t="s">
        <v>190</v>
      </c>
      <c r="I6" s="18" t="s">
        <v>190</v>
      </c>
      <c r="K6" s="18" t="s">
        <v>191</v>
      </c>
      <c r="L6" s="18" t="s">
        <v>191</v>
      </c>
      <c r="M6" s="18" t="s">
        <v>191</v>
      </c>
      <c r="N6" s="18" t="s">
        <v>191</v>
      </c>
      <c r="O6" s="18" t="s">
        <v>191</v>
      </c>
      <c r="P6" s="18" t="s">
        <v>191</v>
      </c>
      <c r="Q6" s="18" t="s">
        <v>191</v>
      </c>
    </row>
    <row r="7" spans="1:17" ht="24.75">
      <c r="A7" s="18" t="s">
        <v>3</v>
      </c>
      <c r="C7" s="18" t="s">
        <v>7</v>
      </c>
      <c r="E7" s="18" t="s">
        <v>220</v>
      </c>
      <c r="G7" s="18" t="s">
        <v>221</v>
      </c>
      <c r="I7" s="18" t="s">
        <v>222</v>
      </c>
      <c r="K7" s="18" t="s">
        <v>7</v>
      </c>
      <c r="M7" s="18" t="s">
        <v>220</v>
      </c>
      <c r="O7" s="18" t="s">
        <v>221</v>
      </c>
      <c r="Q7" s="18" t="s">
        <v>222</v>
      </c>
    </row>
    <row r="8" spans="1:17">
      <c r="A8" s="12" t="s">
        <v>36</v>
      </c>
      <c r="C8" s="8">
        <v>5581229</v>
      </c>
      <c r="D8" s="8"/>
      <c r="E8" s="8">
        <v>27096533037</v>
      </c>
      <c r="F8" s="8"/>
      <c r="G8" s="8">
        <v>27233657228</v>
      </c>
      <c r="H8" s="8"/>
      <c r="I8" s="8">
        <f>E8-G8</f>
        <v>-137124191</v>
      </c>
      <c r="J8" s="8"/>
      <c r="K8" s="8">
        <v>5581229</v>
      </c>
      <c r="L8" s="8"/>
      <c r="M8" s="8">
        <v>27096533037</v>
      </c>
      <c r="N8" s="8"/>
      <c r="O8" s="8">
        <v>32540510457</v>
      </c>
      <c r="P8" s="8"/>
      <c r="Q8" s="8">
        <f>M8-O8</f>
        <v>-5443977420</v>
      </c>
    </row>
    <row r="9" spans="1:17">
      <c r="A9" s="12" t="s">
        <v>22</v>
      </c>
      <c r="C9" s="8">
        <v>141000000</v>
      </c>
      <c r="D9" s="8"/>
      <c r="E9" s="8">
        <v>122500757700</v>
      </c>
      <c r="F9" s="8"/>
      <c r="G9" s="8">
        <v>122755288850</v>
      </c>
      <c r="H9" s="8"/>
      <c r="I9" s="8">
        <f t="shared" ref="I9:I67" si="0">E9-G9</f>
        <v>-254531150</v>
      </c>
      <c r="J9" s="8"/>
      <c r="K9" s="8">
        <v>141000000</v>
      </c>
      <c r="L9" s="8"/>
      <c r="M9" s="8">
        <v>122500757700</v>
      </c>
      <c r="N9" s="8"/>
      <c r="O9" s="8">
        <v>123647557470</v>
      </c>
      <c r="P9" s="8"/>
      <c r="Q9" s="8">
        <f t="shared" ref="Q9:Q67" si="1">M9-O9</f>
        <v>-1146799770</v>
      </c>
    </row>
    <row r="10" spans="1:17">
      <c r="A10" s="12" t="s">
        <v>39</v>
      </c>
      <c r="C10" s="8">
        <v>1000000</v>
      </c>
      <c r="D10" s="8"/>
      <c r="E10" s="8">
        <v>3097459800</v>
      </c>
      <c r="F10" s="8"/>
      <c r="G10" s="8">
        <v>3105952791</v>
      </c>
      <c r="H10" s="8"/>
      <c r="I10" s="8">
        <f t="shared" si="0"/>
        <v>-8492991</v>
      </c>
      <c r="J10" s="8"/>
      <c r="K10" s="8">
        <v>1000000</v>
      </c>
      <c r="L10" s="8"/>
      <c r="M10" s="8">
        <v>3097459800</v>
      </c>
      <c r="N10" s="8"/>
      <c r="O10" s="8">
        <v>3105952791</v>
      </c>
      <c r="P10" s="8"/>
      <c r="Q10" s="8">
        <f t="shared" si="1"/>
        <v>-8492991</v>
      </c>
    </row>
    <row r="11" spans="1:17">
      <c r="A11" s="12" t="s">
        <v>21</v>
      </c>
      <c r="C11" s="8">
        <v>20567480</v>
      </c>
      <c r="D11" s="8"/>
      <c r="E11" s="8">
        <v>49109138592</v>
      </c>
      <c r="F11" s="8"/>
      <c r="G11" s="8">
        <v>49480906036</v>
      </c>
      <c r="H11" s="8"/>
      <c r="I11" s="8">
        <f t="shared" si="0"/>
        <v>-371767444</v>
      </c>
      <c r="J11" s="8"/>
      <c r="K11" s="8">
        <v>20567480</v>
      </c>
      <c r="L11" s="8"/>
      <c r="M11" s="8">
        <v>49109138592</v>
      </c>
      <c r="N11" s="8"/>
      <c r="O11" s="8">
        <v>49976400666</v>
      </c>
      <c r="P11" s="8"/>
      <c r="Q11" s="8">
        <f t="shared" si="1"/>
        <v>-867262074</v>
      </c>
    </row>
    <row r="12" spans="1:17">
      <c r="A12" s="12" t="s">
        <v>18</v>
      </c>
      <c r="C12" s="8">
        <v>1596881</v>
      </c>
      <c r="D12" s="8"/>
      <c r="E12" s="8">
        <v>13778454563</v>
      </c>
      <c r="F12" s="8"/>
      <c r="G12" s="8">
        <v>13793180965</v>
      </c>
      <c r="H12" s="8"/>
      <c r="I12" s="8">
        <f t="shared" si="0"/>
        <v>-14726402</v>
      </c>
      <c r="J12" s="8"/>
      <c r="K12" s="8">
        <v>1596881</v>
      </c>
      <c r="L12" s="8"/>
      <c r="M12" s="8">
        <v>13778454563</v>
      </c>
      <c r="N12" s="8"/>
      <c r="O12" s="8">
        <v>15717450473</v>
      </c>
      <c r="P12" s="8"/>
      <c r="Q12" s="8">
        <f t="shared" si="1"/>
        <v>-1938995910</v>
      </c>
    </row>
    <row r="13" spans="1:17">
      <c r="A13" s="12" t="s">
        <v>34</v>
      </c>
      <c r="C13" s="8">
        <v>1</v>
      </c>
      <c r="D13" s="8"/>
      <c r="E13" s="8">
        <v>2200</v>
      </c>
      <c r="F13" s="8"/>
      <c r="G13" s="8">
        <v>2200</v>
      </c>
      <c r="H13" s="8"/>
      <c r="I13" s="8">
        <f t="shared" si="0"/>
        <v>0</v>
      </c>
      <c r="J13" s="8"/>
      <c r="K13" s="8">
        <v>1</v>
      </c>
      <c r="L13" s="8"/>
      <c r="M13" s="8">
        <v>2200</v>
      </c>
      <c r="N13" s="8"/>
      <c r="O13" s="8">
        <v>2431</v>
      </c>
      <c r="P13" s="8"/>
      <c r="Q13" s="8">
        <f t="shared" si="1"/>
        <v>-231</v>
      </c>
    </row>
    <row r="14" spans="1:17">
      <c r="A14" s="12" t="s">
        <v>29</v>
      </c>
      <c r="C14" s="8">
        <v>1000000</v>
      </c>
      <c r="D14" s="8"/>
      <c r="E14" s="8">
        <v>78246971250</v>
      </c>
      <c r="F14" s="8"/>
      <c r="G14" s="8">
        <v>78027147635</v>
      </c>
      <c r="H14" s="8"/>
      <c r="I14" s="8">
        <f t="shared" si="0"/>
        <v>219823615</v>
      </c>
      <c r="J14" s="8"/>
      <c r="K14" s="8">
        <v>1000000</v>
      </c>
      <c r="L14" s="8"/>
      <c r="M14" s="8">
        <v>78246971250</v>
      </c>
      <c r="N14" s="8"/>
      <c r="O14" s="8">
        <v>78194697495</v>
      </c>
      <c r="P14" s="8"/>
      <c r="Q14" s="8">
        <f t="shared" si="1"/>
        <v>52273755</v>
      </c>
    </row>
    <row r="15" spans="1:17">
      <c r="A15" s="12" t="s">
        <v>19</v>
      </c>
      <c r="C15" s="8">
        <v>687024</v>
      </c>
      <c r="D15" s="8"/>
      <c r="E15" s="8">
        <v>25384738821</v>
      </c>
      <c r="F15" s="8"/>
      <c r="G15" s="8">
        <v>25332405886</v>
      </c>
      <c r="H15" s="8"/>
      <c r="I15" s="8">
        <f t="shared" si="0"/>
        <v>52332935</v>
      </c>
      <c r="J15" s="8"/>
      <c r="K15" s="8">
        <v>687024</v>
      </c>
      <c r="L15" s="8"/>
      <c r="M15" s="8">
        <v>25384738821</v>
      </c>
      <c r="N15" s="8"/>
      <c r="O15" s="8">
        <v>26064534054</v>
      </c>
      <c r="P15" s="8"/>
      <c r="Q15" s="8">
        <f t="shared" si="1"/>
        <v>-679795233</v>
      </c>
    </row>
    <row r="16" spans="1:17">
      <c r="A16" s="12" t="s">
        <v>24</v>
      </c>
      <c r="C16" s="8">
        <v>3721447</v>
      </c>
      <c r="D16" s="8"/>
      <c r="E16" s="8">
        <v>31259122098</v>
      </c>
      <c r="F16" s="8"/>
      <c r="G16" s="8">
        <v>31585598817</v>
      </c>
      <c r="H16" s="8"/>
      <c r="I16" s="8">
        <f t="shared" si="0"/>
        <v>-326476719</v>
      </c>
      <c r="J16" s="8"/>
      <c r="K16" s="8">
        <v>3721447</v>
      </c>
      <c r="L16" s="8"/>
      <c r="M16" s="8">
        <v>31259122098</v>
      </c>
      <c r="N16" s="8"/>
      <c r="O16" s="8">
        <v>31871921080</v>
      </c>
      <c r="P16" s="8"/>
      <c r="Q16" s="8">
        <f t="shared" si="1"/>
        <v>-612798982</v>
      </c>
    </row>
    <row r="17" spans="1:17">
      <c r="A17" s="12" t="s">
        <v>16</v>
      </c>
      <c r="C17" s="8">
        <v>32172901</v>
      </c>
      <c r="D17" s="8"/>
      <c r="E17" s="8">
        <v>65210221895</v>
      </c>
      <c r="F17" s="8"/>
      <c r="G17" s="8">
        <v>64846407260</v>
      </c>
      <c r="H17" s="8"/>
      <c r="I17" s="8">
        <f t="shared" si="0"/>
        <v>363814635</v>
      </c>
      <c r="J17" s="8"/>
      <c r="K17" s="8">
        <v>32172901</v>
      </c>
      <c r="L17" s="8"/>
      <c r="M17" s="8">
        <v>65210221895</v>
      </c>
      <c r="N17" s="8"/>
      <c r="O17" s="8">
        <v>65327837472</v>
      </c>
      <c r="P17" s="8"/>
      <c r="Q17" s="8">
        <f t="shared" si="1"/>
        <v>-117615577</v>
      </c>
    </row>
    <row r="18" spans="1:17">
      <c r="A18" s="12" t="s">
        <v>17</v>
      </c>
      <c r="C18" s="8">
        <v>20595000</v>
      </c>
      <c r="D18" s="8"/>
      <c r="E18" s="8">
        <v>170719841855</v>
      </c>
      <c r="F18" s="8"/>
      <c r="G18" s="8">
        <v>168933320855</v>
      </c>
      <c r="H18" s="8"/>
      <c r="I18" s="8">
        <f t="shared" si="0"/>
        <v>1786521000</v>
      </c>
      <c r="J18" s="8"/>
      <c r="K18" s="8">
        <v>20595000</v>
      </c>
      <c r="L18" s="8"/>
      <c r="M18" s="8">
        <v>170719841855</v>
      </c>
      <c r="N18" s="8"/>
      <c r="O18" s="8">
        <v>190797185484</v>
      </c>
      <c r="P18" s="8"/>
      <c r="Q18" s="8">
        <f t="shared" si="1"/>
        <v>-20077343629</v>
      </c>
    </row>
    <row r="19" spans="1:17">
      <c r="A19" s="12" t="s">
        <v>15</v>
      </c>
      <c r="C19" s="8">
        <v>91984</v>
      </c>
      <c r="D19" s="8"/>
      <c r="E19" s="8">
        <v>853104366</v>
      </c>
      <c r="F19" s="8"/>
      <c r="G19" s="8">
        <v>852676859</v>
      </c>
      <c r="H19" s="8"/>
      <c r="I19" s="8">
        <f t="shared" si="0"/>
        <v>427507</v>
      </c>
      <c r="J19" s="8"/>
      <c r="K19" s="8">
        <v>91984</v>
      </c>
      <c r="L19" s="8"/>
      <c r="M19" s="8">
        <v>853104366</v>
      </c>
      <c r="N19" s="8"/>
      <c r="O19" s="8">
        <v>743965936</v>
      </c>
      <c r="P19" s="8"/>
      <c r="Q19" s="8">
        <f t="shared" si="1"/>
        <v>109138430</v>
      </c>
    </row>
    <row r="20" spans="1:17">
      <c r="A20" s="12" t="s">
        <v>33</v>
      </c>
      <c r="C20" s="8">
        <v>2305720</v>
      </c>
      <c r="D20" s="8"/>
      <c r="E20" s="8">
        <v>32248453591</v>
      </c>
      <c r="F20" s="8"/>
      <c r="G20" s="8">
        <v>32473534635</v>
      </c>
      <c r="H20" s="8"/>
      <c r="I20" s="8">
        <f t="shared" si="0"/>
        <v>-225081044</v>
      </c>
      <c r="J20" s="8"/>
      <c r="K20" s="8">
        <v>2305720</v>
      </c>
      <c r="L20" s="8"/>
      <c r="M20" s="8">
        <v>32248453591</v>
      </c>
      <c r="N20" s="8"/>
      <c r="O20" s="8">
        <v>41942640539</v>
      </c>
      <c r="P20" s="8"/>
      <c r="Q20" s="8">
        <f t="shared" si="1"/>
        <v>-9694186948</v>
      </c>
    </row>
    <row r="21" spans="1:17">
      <c r="A21" s="12" t="s">
        <v>26</v>
      </c>
      <c r="C21" s="8">
        <v>6050000</v>
      </c>
      <c r="D21" s="8"/>
      <c r="E21" s="8">
        <v>81970854075</v>
      </c>
      <c r="F21" s="8"/>
      <c r="G21" s="8">
        <v>81768192039</v>
      </c>
      <c r="H21" s="8"/>
      <c r="I21" s="8">
        <f t="shared" si="0"/>
        <v>202662036</v>
      </c>
      <c r="J21" s="8"/>
      <c r="K21" s="8">
        <v>6050000</v>
      </c>
      <c r="L21" s="8"/>
      <c r="M21" s="8">
        <v>81970854075</v>
      </c>
      <c r="N21" s="8"/>
      <c r="O21" s="8">
        <v>90663200740</v>
      </c>
      <c r="P21" s="8"/>
      <c r="Q21" s="8">
        <f t="shared" si="1"/>
        <v>-8692346665</v>
      </c>
    </row>
    <row r="22" spans="1:17">
      <c r="A22" s="12" t="s">
        <v>20</v>
      </c>
      <c r="C22" s="8">
        <v>1117024</v>
      </c>
      <c r="D22" s="8"/>
      <c r="E22" s="8">
        <v>3115719846</v>
      </c>
      <c r="F22" s="8"/>
      <c r="G22" s="8">
        <v>3119313154</v>
      </c>
      <c r="H22" s="8"/>
      <c r="I22" s="8">
        <f t="shared" si="0"/>
        <v>-3593308</v>
      </c>
      <c r="J22" s="8"/>
      <c r="K22" s="8">
        <v>1117024</v>
      </c>
      <c r="L22" s="8"/>
      <c r="M22" s="8">
        <v>3115719846</v>
      </c>
      <c r="N22" s="8"/>
      <c r="O22" s="8">
        <v>2788222933</v>
      </c>
      <c r="P22" s="8"/>
      <c r="Q22" s="8">
        <f t="shared" si="1"/>
        <v>327496913</v>
      </c>
    </row>
    <row r="23" spans="1:17">
      <c r="A23" s="12" t="s">
        <v>27</v>
      </c>
      <c r="C23" s="8">
        <v>345836</v>
      </c>
      <c r="D23" s="8"/>
      <c r="E23" s="8">
        <v>9990196694</v>
      </c>
      <c r="F23" s="8"/>
      <c r="G23" s="8">
        <v>9969451222</v>
      </c>
      <c r="H23" s="8"/>
      <c r="I23" s="8">
        <f t="shared" si="0"/>
        <v>20745472</v>
      </c>
      <c r="J23" s="8"/>
      <c r="K23" s="8">
        <v>345836</v>
      </c>
      <c r="L23" s="8"/>
      <c r="M23" s="8">
        <v>9990196694</v>
      </c>
      <c r="N23" s="8"/>
      <c r="O23" s="8">
        <v>9996664771</v>
      </c>
      <c r="P23" s="8"/>
      <c r="Q23" s="8">
        <f t="shared" si="1"/>
        <v>-6468077</v>
      </c>
    </row>
    <row r="24" spans="1:17">
      <c r="A24" s="12" t="s">
        <v>23</v>
      </c>
      <c r="C24" s="8">
        <v>6000000</v>
      </c>
      <c r="D24" s="8"/>
      <c r="E24" s="8">
        <v>49921191000</v>
      </c>
      <c r="F24" s="8"/>
      <c r="G24" s="8">
        <v>50065183338</v>
      </c>
      <c r="H24" s="8"/>
      <c r="I24" s="8">
        <f t="shared" si="0"/>
        <v>-143992338</v>
      </c>
      <c r="J24" s="8"/>
      <c r="K24" s="8">
        <v>6000000</v>
      </c>
      <c r="L24" s="8"/>
      <c r="M24" s="8">
        <v>49921191000</v>
      </c>
      <c r="N24" s="8"/>
      <c r="O24" s="8">
        <v>50711177235</v>
      </c>
      <c r="P24" s="8"/>
      <c r="Q24" s="8">
        <f t="shared" si="1"/>
        <v>-789986235</v>
      </c>
    </row>
    <row r="25" spans="1:17">
      <c r="A25" s="12" t="s">
        <v>28</v>
      </c>
      <c r="C25" s="8">
        <v>7600000</v>
      </c>
      <c r="D25" s="8"/>
      <c r="E25" s="8">
        <v>48622564080</v>
      </c>
      <c r="F25" s="8"/>
      <c r="G25" s="8">
        <v>48622564080</v>
      </c>
      <c r="H25" s="8"/>
      <c r="I25" s="8">
        <f t="shared" si="0"/>
        <v>0</v>
      </c>
      <c r="J25" s="8"/>
      <c r="K25" s="8">
        <v>7600000</v>
      </c>
      <c r="L25" s="8"/>
      <c r="M25" s="8">
        <v>48622564080</v>
      </c>
      <c r="N25" s="8"/>
      <c r="O25" s="8">
        <v>48877095631</v>
      </c>
      <c r="P25" s="8"/>
      <c r="Q25" s="8">
        <f t="shared" si="1"/>
        <v>-254531551</v>
      </c>
    </row>
    <row r="26" spans="1:17">
      <c r="A26" s="12" t="s">
        <v>30</v>
      </c>
      <c r="C26" s="8">
        <v>1904927</v>
      </c>
      <c r="D26" s="8"/>
      <c r="E26" s="8">
        <v>17295223933</v>
      </c>
      <c r="F26" s="8"/>
      <c r="G26" s="8">
        <v>17298415347</v>
      </c>
      <c r="H26" s="8"/>
      <c r="I26" s="8">
        <f t="shared" si="0"/>
        <v>-3191414</v>
      </c>
      <c r="J26" s="8"/>
      <c r="K26" s="8">
        <v>1904927</v>
      </c>
      <c r="L26" s="8"/>
      <c r="M26" s="8">
        <v>17295223933</v>
      </c>
      <c r="N26" s="8"/>
      <c r="O26" s="8">
        <v>17344779029</v>
      </c>
      <c r="P26" s="8"/>
      <c r="Q26" s="8">
        <f t="shared" si="1"/>
        <v>-49555096</v>
      </c>
    </row>
    <row r="27" spans="1:17">
      <c r="A27" s="12" t="s">
        <v>25</v>
      </c>
      <c r="C27" s="8">
        <v>8262971</v>
      </c>
      <c r="D27" s="8"/>
      <c r="E27" s="8">
        <v>32896294321</v>
      </c>
      <c r="F27" s="8"/>
      <c r="G27" s="8">
        <v>33021923396</v>
      </c>
      <c r="H27" s="8"/>
      <c r="I27" s="8">
        <f t="shared" si="0"/>
        <v>-125629075</v>
      </c>
      <c r="J27" s="8"/>
      <c r="K27" s="8">
        <v>8262971</v>
      </c>
      <c r="L27" s="8"/>
      <c r="M27" s="8">
        <v>32896294321</v>
      </c>
      <c r="N27" s="8"/>
      <c r="O27" s="8">
        <v>33275199479</v>
      </c>
      <c r="P27" s="8"/>
      <c r="Q27" s="8">
        <f t="shared" si="1"/>
        <v>-378905158</v>
      </c>
    </row>
    <row r="28" spans="1:17">
      <c r="A28" s="12" t="s">
        <v>31</v>
      </c>
      <c r="C28" s="8">
        <v>185000</v>
      </c>
      <c r="D28" s="8"/>
      <c r="E28" s="8">
        <v>45835495636</v>
      </c>
      <c r="F28" s="8"/>
      <c r="G28" s="8">
        <v>45758683045</v>
      </c>
      <c r="H28" s="8"/>
      <c r="I28" s="8">
        <f t="shared" si="0"/>
        <v>76812591</v>
      </c>
      <c r="J28" s="8"/>
      <c r="K28" s="8">
        <v>185000</v>
      </c>
      <c r="L28" s="8"/>
      <c r="M28" s="8">
        <v>45835495636</v>
      </c>
      <c r="N28" s="8"/>
      <c r="O28" s="8">
        <v>44954705285</v>
      </c>
      <c r="P28" s="8"/>
      <c r="Q28" s="8">
        <f t="shared" si="1"/>
        <v>880790351</v>
      </c>
    </row>
    <row r="29" spans="1:17">
      <c r="A29" s="12" t="s">
        <v>35</v>
      </c>
      <c r="C29" s="8">
        <v>2695400</v>
      </c>
      <c r="D29" s="8"/>
      <c r="E29" s="8">
        <v>11030934877</v>
      </c>
      <c r="F29" s="8"/>
      <c r="G29" s="8">
        <v>11030934877</v>
      </c>
      <c r="H29" s="8"/>
      <c r="I29" s="8">
        <f t="shared" si="0"/>
        <v>0</v>
      </c>
      <c r="J29" s="8"/>
      <c r="K29" s="8">
        <v>2695400</v>
      </c>
      <c r="L29" s="8"/>
      <c r="M29" s="8">
        <v>11030934877</v>
      </c>
      <c r="N29" s="8"/>
      <c r="O29" s="8">
        <v>11089227803</v>
      </c>
      <c r="P29" s="8"/>
      <c r="Q29" s="8">
        <f t="shared" si="1"/>
        <v>-58292926</v>
      </c>
    </row>
    <row r="30" spans="1:17">
      <c r="A30" s="12" t="s">
        <v>37</v>
      </c>
      <c r="C30" s="8">
        <v>300000</v>
      </c>
      <c r="D30" s="8"/>
      <c r="E30" s="8">
        <v>3921527250</v>
      </c>
      <c r="F30" s="8"/>
      <c r="G30" s="8">
        <v>3946774789</v>
      </c>
      <c r="H30" s="8"/>
      <c r="I30" s="8">
        <f t="shared" si="0"/>
        <v>-25247539</v>
      </c>
      <c r="J30" s="8"/>
      <c r="K30" s="8">
        <v>300000</v>
      </c>
      <c r="L30" s="8"/>
      <c r="M30" s="8">
        <v>3921527250</v>
      </c>
      <c r="N30" s="8"/>
      <c r="O30" s="8">
        <v>3946774789</v>
      </c>
      <c r="P30" s="8"/>
      <c r="Q30" s="8">
        <f t="shared" si="1"/>
        <v>-25247539</v>
      </c>
    </row>
    <row r="31" spans="1:17">
      <c r="A31" s="12" t="s">
        <v>139</v>
      </c>
      <c r="C31" s="8">
        <v>97340</v>
      </c>
      <c r="D31" s="8"/>
      <c r="E31" s="8">
        <v>94454461905</v>
      </c>
      <c r="F31" s="8"/>
      <c r="G31" s="8">
        <v>97959283142</v>
      </c>
      <c r="H31" s="8"/>
      <c r="I31" s="8">
        <f t="shared" si="0"/>
        <v>-3504821237</v>
      </c>
      <c r="J31" s="8"/>
      <c r="K31" s="8">
        <v>97340</v>
      </c>
      <c r="L31" s="8"/>
      <c r="M31" s="8">
        <v>94454461905</v>
      </c>
      <c r="N31" s="8"/>
      <c r="O31" s="8">
        <v>91971768576</v>
      </c>
      <c r="P31" s="8"/>
      <c r="Q31" s="8">
        <f t="shared" si="1"/>
        <v>2482693329</v>
      </c>
    </row>
    <row r="32" spans="1:17">
      <c r="A32" s="12" t="s">
        <v>158</v>
      </c>
      <c r="C32" s="8">
        <v>420642</v>
      </c>
      <c r="D32" s="8"/>
      <c r="E32" s="8">
        <v>356370601239</v>
      </c>
      <c r="F32" s="8"/>
      <c r="G32" s="8">
        <v>348078329577</v>
      </c>
      <c r="H32" s="8"/>
      <c r="I32" s="8">
        <f t="shared" si="0"/>
        <v>8292271662</v>
      </c>
      <c r="J32" s="8"/>
      <c r="K32" s="8">
        <v>420642</v>
      </c>
      <c r="L32" s="8"/>
      <c r="M32" s="8">
        <v>356370601239</v>
      </c>
      <c r="N32" s="8"/>
      <c r="O32" s="8">
        <v>348078329577</v>
      </c>
      <c r="P32" s="8"/>
      <c r="Q32" s="8">
        <f t="shared" si="1"/>
        <v>8292271662</v>
      </c>
    </row>
    <row r="33" spans="1:17">
      <c r="A33" s="12" t="s">
        <v>68</v>
      </c>
      <c r="C33" s="8">
        <v>94578</v>
      </c>
      <c r="D33" s="8"/>
      <c r="E33" s="8">
        <v>73392180441</v>
      </c>
      <c r="F33" s="8"/>
      <c r="G33" s="8">
        <v>72315417224</v>
      </c>
      <c r="H33" s="8"/>
      <c r="I33" s="8">
        <f t="shared" si="0"/>
        <v>1076763217</v>
      </c>
      <c r="J33" s="8"/>
      <c r="K33" s="8">
        <v>94578</v>
      </c>
      <c r="L33" s="8"/>
      <c r="M33" s="8">
        <v>73392180441</v>
      </c>
      <c r="N33" s="8"/>
      <c r="O33" s="8">
        <v>68572947338</v>
      </c>
      <c r="P33" s="8"/>
      <c r="Q33" s="8">
        <f t="shared" si="1"/>
        <v>4819233103</v>
      </c>
    </row>
    <row r="34" spans="1:17">
      <c r="A34" s="12" t="s">
        <v>124</v>
      </c>
      <c r="C34" s="8">
        <v>322745</v>
      </c>
      <c r="D34" s="8"/>
      <c r="E34" s="8">
        <v>278546538482</v>
      </c>
      <c r="F34" s="8"/>
      <c r="G34" s="8">
        <v>270819796428</v>
      </c>
      <c r="H34" s="8"/>
      <c r="I34" s="8">
        <f t="shared" si="0"/>
        <v>7726742054</v>
      </c>
      <c r="J34" s="8"/>
      <c r="K34" s="8">
        <v>322745</v>
      </c>
      <c r="L34" s="8"/>
      <c r="M34" s="8">
        <v>278546538482</v>
      </c>
      <c r="N34" s="8"/>
      <c r="O34" s="8">
        <v>270036693798</v>
      </c>
      <c r="P34" s="8"/>
      <c r="Q34" s="8">
        <f t="shared" si="1"/>
        <v>8509844684</v>
      </c>
    </row>
    <row r="35" spans="1:17">
      <c r="A35" s="12" t="s">
        <v>150</v>
      </c>
      <c r="C35" s="8">
        <v>260000</v>
      </c>
      <c r="D35" s="8"/>
      <c r="E35" s="8">
        <v>257349446956</v>
      </c>
      <c r="F35" s="8"/>
      <c r="G35" s="8">
        <v>256808485024</v>
      </c>
      <c r="H35" s="8"/>
      <c r="I35" s="8">
        <f t="shared" si="0"/>
        <v>540961932</v>
      </c>
      <c r="J35" s="8"/>
      <c r="K35" s="8">
        <v>260000</v>
      </c>
      <c r="L35" s="8"/>
      <c r="M35" s="8">
        <v>257349446956</v>
      </c>
      <c r="N35" s="8"/>
      <c r="O35" s="8">
        <v>247850248998</v>
      </c>
      <c r="P35" s="8"/>
      <c r="Q35" s="8">
        <f t="shared" si="1"/>
        <v>9499197958</v>
      </c>
    </row>
    <row r="36" spans="1:17">
      <c r="A36" s="12" t="s">
        <v>71</v>
      </c>
      <c r="C36" s="8">
        <v>34600</v>
      </c>
      <c r="D36" s="8"/>
      <c r="E36" s="8">
        <v>22343743462</v>
      </c>
      <c r="F36" s="8"/>
      <c r="G36" s="8">
        <v>25704855286</v>
      </c>
      <c r="H36" s="8"/>
      <c r="I36" s="8">
        <f t="shared" si="0"/>
        <v>-3361111824</v>
      </c>
      <c r="J36" s="8"/>
      <c r="K36" s="8">
        <v>34600</v>
      </c>
      <c r="L36" s="8"/>
      <c r="M36" s="8">
        <v>22343743462</v>
      </c>
      <c r="N36" s="8"/>
      <c r="O36" s="8">
        <v>21354091960</v>
      </c>
      <c r="P36" s="8"/>
      <c r="Q36" s="8">
        <f t="shared" si="1"/>
        <v>989651502</v>
      </c>
    </row>
    <row r="37" spans="1:17">
      <c r="A37" s="12" t="s">
        <v>79</v>
      </c>
      <c r="C37" s="8">
        <v>121728</v>
      </c>
      <c r="D37" s="8"/>
      <c r="E37" s="8">
        <v>75791155082</v>
      </c>
      <c r="F37" s="8"/>
      <c r="G37" s="8">
        <v>78134267629</v>
      </c>
      <c r="H37" s="8"/>
      <c r="I37" s="8">
        <f t="shared" si="0"/>
        <v>-2343112547</v>
      </c>
      <c r="J37" s="8"/>
      <c r="K37" s="8">
        <v>121728</v>
      </c>
      <c r="L37" s="8"/>
      <c r="M37" s="8">
        <v>75791155082</v>
      </c>
      <c r="N37" s="8"/>
      <c r="O37" s="8">
        <v>73545178937</v>
      </c>
      <c r="P37" s="8"/>
      <c r="Q37" s="8">
        <f t="shared" si="1"/>
        <v>2245976145</v>
      </c>
    </row>
    <row r="38" spans="1:17">
      <c r="A38" s="12" t="s">
        <v>142</v>
      </c>
      <c r="C38" s="8">
        <v>200000</v>
      </c>
      <c r="D38" s="8"/>
      <c r="E38" s="8">
        <v>192588087081</v>
      </c>
      <c r="F38" s="8"/>
      <c r="G38" s="8">
        <v>193687887706</v>
      </c>
      <c r="H38" s="8"/>
      <c r="I38" s="8">
        <f t="shared" si="0"/>
        <v>-1099800625</v>
      </c>
      <c r="J38" s="8"/>
      <c r="K38" s="8">
        <v>200000</v>
      </c>
      <c r="L38" s="8"/>
      <c r="M38" s="8">
        <v>192588087081</v>
      </c>
      <c r="N38" s="8"/>
      <c r="O38" s="8">
        <v>189467252835</v>
      </c>
      <c r="P38" s="8"/>
      <c r="Q38" s="8">
        <f t="shared" si="1"/>
        <v>3120834246</v>
      </c>
    </row>
    <row r="39" spans="1:17">
      <c r="A39" s="12" t="s">
        <v>89</v>
      </c>
      <c r="C39" s="8">
        <v>34800</v>
      </c>
      <c r="D39" s="8"/>
      <c r="E39" s="8">
        <v>23654143909</v>
      </c>
      <c r="F39" s="8"/>
      <c r="G39" s="8">
        <v>23623313176</v>
      </c>
      <c r="H39" s="8"/>
      <c r="I39" s="8">
        <f t="shared" si="0"/>
        <v>30830733</v>
      </c>
      <c r="J39" s="8"/>
      <c r="K39" s="8">
        <v>34800</v>
      </c>
      <c r="L39" s="8"/>
      <c r="M39" s="8">
        <v>23654143909</v>
      </c>
      <c r="N39" s="8"/>
      <c r="O39" s="8">
        <v>23622314742</v>
      </c>
      <c r="P39" s="8"/>
      <c r="Q39" s="8">
        <f t="shared" si="1"/>
        <v>31829167</v>
      </c>
    </row>
    <row r="40" spans="1:17">
      <c r="A40" s="12" t="s">
        <v>104</v>
      </c>
      <c r="C40" s="8">
        <v>41900</v>
      </c>
      <c r="D40" s="8"/>
      <c r="E40" s="8">
        <v>26676246053</v>
      </c>
      <c r="F40" s="8"/>
      <c r="G40" s="8">
        <v>28594652683</v>
      </c>
      <c r="H40" s="8"/>
      <c r="I40" s="8">
        <f t="shared" si="0"/>
        <v>-1918406630</v>
      </c>
      <c r="J40" s="8"/>
      <c r="K40" s="8">
        <v>41900</v>
      </c>
      <c r="L40" s="8"/>
      <c r="M40" s="8">
        <v>26676246053</v>
      </c>
      <c r="N40" s="8"/>
      <c r="O40" s="8">
        <v>26661811565</v>
      </c>
      <c r="P40" s="8"/>
      <c r="Q40" s="8">
        <f t="shared" si="1"/>
        <v>14434488</v>
      </c>
    </row>
    <row r="41" spans="1:17">
      <c r="A41" s="12" t="s">
        <v>62</v>
      </c>
      <c r="C41" s="8">
        <v>98571</v>
      </c>
      <c r="D41" s="8"/>
      <c r="E41" s="8">
        <v>79976853777</v>
      </c>
      <c r="F41" s="8"/>
      <c r="G41" s="8">
        <v>90090743457</v>
      </c>
      <c r="H41" s="8"/>
      <c r="I41" s="8">
        <f t="shared" si="0"/>
        <v>-10113889680</v>
      </c>
      <c r="J41" s="8"/>
      <c r="K41" s="8">
        <v>98571</v>
      </c>
      <c r="L41" s="8"/>
      <c r="M41" s="8">
        <v>79976853777</v>
      </c>
      <c r="N41" s="8"/>
      <c r="O41" s="8">
        <v>72362792410</v>
      </c>
      <c r="P41" s="8"/>
      <c r="Q41" s="8">
        <f t="shared" si="1"/>
        <v>7614061367</v>
      </c>
    </row>
    <row r="42" spans="1:17">
      <c r="A42" s="12" t="s">
        <v>101</v>
      </c>
      <c r="C42" s="8">
        <v>409</v>
      </c>
      <c r="D42" s="8"/>
      <c r="E42" s="8">
        <v>358736761</v>
      </c>
      <c r="F42" s="8"/>
      <c r="G42" s="8">
        <v>353132023</v>
      </c>
      <c r="H42" s="8"/>
      <c r="I42" s="8">
        <f t="shared" si="0"/>
        <v>5604738</v>
      </c>
      <c r="J42" s="8"/>
      <c r="K42" s="8">
        <v>409</v>
      </c>
      <c r="L42" s="8"/>
      <c r="M42" s="8">
        <v>358736761</v>
      </c>
      <c r="N42" s="8"/>
      <c r="O42" s="8">
        <v>333240765</v>
      </c>
      <c r="P42" s="8"/>
      <c r="Q42" s="8">
        <f t="shared" si="1"/>
        <v>25495996</v>
      </c>
    </row>
    <row r="43" spans="1:17">
      <c r="A43" s="12" t="s">
        <v>130</v>
      </c>
      <c r="C43" s="8">
        <v>249400</v>
      </c>
      <c r="D43" s="8"/>
      <c r="E43" s="8">
        <v>245506004969</v>
      </c>
      <c r="F43" s="8"/>
      <c r="G43" s="8">
        <v>246984867430</v>
      </c>
      <c r="H43" s="8"/>
      <c r="I43" s="8">
        <f t="shared" si="0"/>
        <v>-1478862461</v>
      </c>
      <c r="J43" s="8"/>
      <c r="K43" s="8">
        <v>249400</v>
      </c>
      <c r="L43" s="8"/>
      <c r="M43" s="8">
        <v>245506004969</v>
      </c>
      <c r="N43" s="8"/>
      <c r="O43" s="8">
        <v>244112720000</v>
      </c>
      <c r="P43" s="8"/>
      <c r="Q43" s="8">
        <f t="shared" si="1"/>
        <v>1393284969</v>
      </c>
    </row>
    <row r="44" spans="1:17">
      <c r="A44" s="12" t="s">
        <v>157</v>
      </c>
      <c r="C44" s="8">
        <v>75000</v>
      </c>
      <c r="D44" s="8"/>
      <c r="E44" s="8">
        <v>74883299941</v>
      </c>
      <c r="F44" s="8"/>
      <c r="G44" s="8">
        <v>74711431098</v>
      </c>
      <c r="H44" s="8"/>
      <c r="I44" s="8">
        <f t="shared" si="0"/>
        <v>171868843</v>
      </c>
      <c r="J44" s="8"/>
      <c r="K44" s="8">
        <v>75000</v>
      </c>
      <c r="L44" s="8"/>
      <c r="M44" s="8">
        <v>74883299941</v>
      </c>
      <c r="N44" s="8"/>
      <c r="O44" s="8">
        <v>74986406250</v>
      </c>
      <c r="P44" s="8"/>
      <c r="Q44" s="8">
        <f t="shared" si="1"/>
        <v>-103106309</v>
      </c>
    </row>
    <row r="45" spans="1:17">
      <c r="A45" s="12" t="s">
        <v>81</v>
      </c>
      <c r="C45" s="8">
        <v>290827</v>
      </c>
      <c r="D45" s="8"/>
      <c r="E45" s="8">
        <v>278154392749</v>
      </c>
      <c r="F45" s="8"/>
      <c r="G45" s="8">
        <v>276940456376</v>
      </c>
      <c r="H45" s="8"/>
      <c r="I45" s="8">
        <f t="shared" si="0"/>
        <v>1213936373</v>
      </c>
      <c r="J45" s="8"/>
      <c r="K45" s="8">
        <v>290827</v>
      </c>
      <c r="L45" s="8"/>
      <c r="M45" s="8">
        <v>278154392749</v>
      </c>
      <c r="N45" s="8"/>
      <c r="O45" s="8">
        <v>243498203647</v>
      </c>
      <c r="P45" s="8"/>
      <c r="Q45" s="8">
        <f t="shared" si="1"/>
        <v>34656189102</v>
      </c>
    </row>
    <row r="46" spans="1:17">
      <c r="A46" s="12" t="s">
        <v>133</v>
      </c>
      <c r="C46" s="8">
        <v>135000</v>
      </c>
      <c r="D46" s="8"/>
      <c r="E46" s="8">
        <v>126187004459</v>
      </c>
      <c r="F46" s="8"/>
      <c r="G46" s="8">
        <v>126116480149</v>
      </c>
      <c r="H46" s="8"/>
      <c r="I46" s="8">
        <f t="shared" si="0"/>
        <v>70524310</v>
      </c>
      <c r="J46" s="8"/>
      <c r="K46" s="8">
        <v>135000</v>
      </c>
      <c r="L46" s="8"/>
      <c r="M46" s="8">
        <v>126187004459</v>
      </c>
      <c r="N46" s="8"/>
      <c r="O46" s="8">
        <v>126265500000</v>
      </c>
      <c r="P46" s="8"/>
      <c r="Q46" s="8">
        <f t="shared" si="1"/>
        <v>-78495541</v>
      </c>
    </row>
    <row r="47" spans="1:17">
      <c r="A47" s="12" t="s">
        <v>153</v>
      </c>
      <c r="C47" s="8">
        <v>327254</v>
      </c>
      <c r="D47" s="8"/>
      <c r="E47" s="8">
        <v>315065251036</v>
      </c>
      <c r="F47" s="8"/>
      <c r="G47" s="8">
        <v>316318079486</v>
      </c>
      <c r="H47" s="8"/>
      <c r="I47" s="8">
        <f t="shared" si="0"/>
        <v>-1252828450</v>
      </c>
      <c r="J47" s="8"/>
      <c r="K47" s="8">
        <v>327254</v>
      </c>
      <c r="L47" s="8"/>
      <c r="M47" s="8">
        <v>315065251036</v>
      </c>
      <c r="N47" s="8"/>
      <c r="O47" s="8">
        <v>308927325770</v>
      </c>
      <c r="P47" s="8"/>
      <c r="Q47" s="8">
        <f t="shared" si="1"/>
        <v>6137925266</v>
      </c>
    </row>
    <row r="48" spans="1:17">
      <c r="A48" s="12" t="s">
        <v>96</v>
      </c>
      <c r="C48" s="8">
        <v>27</v>
      </c>
      <c r="D48" s="8"/>
      <c r="E48" s="8">
        <v>24141615</v>
      </c>
      <c r="F48" s="8"/>
      <c r="G48" s="8">
        <v>718385411</v>
      </c>
      <c r="H48" s="8"/>
      <c r="I48" s="8">
        <f t="shared" si="0"/>
        <v>-694243796</v>
      </c>
      <c r="J48" s="8"/>
      <c r="K48" s="8">
        <v>27</v>
      </c>
      <c r="L48" s="8"/>
      <c r="M48" s="8">
        <v>24141615</v>
      </c>
      <c r="N48" s="8"/>
      <c r="O48" s="8">
        <v>21356596</v>
      </c>
      <c r="P48" s="8"/>
      <c r="Q48" s="8">
        <f t="shared" si="1"/>
        <v>2785019</v>
      </c>
    </row>
    <row r="49" spans="1:17">
      <c r="A49" s="12" t="s">
        <v>65</v>
      </c>
      <c r="C49" s="8">
        <v>343079</v>
      </c>
      <c r="D49" s="8"/>
      <c r="E49" s="8">
        <v>273644752858</v>
      </c>
      <c r="F49" s="8"/>
      <c r="G49" s="8">
        <v>272900319505</v>
      </c>
      <c r="H49" s="8"/>
      <c r="I49" s="8">
        <f t="shared" si="0"/>
        <v>744433353</v>
      </c>
      <c r="J49" s="8"/>
      <c r="K49" s="8">
        <v>343079</v>
      </c>
      <c r="L49" s="8"/>
      <c r="M49" s="8">
        <v>273644752858</v>
      </c>
      <c r="N49" s="8"/>
      <c r="O49" s="8">
        <v>251352302919</v>
      </c>
      <c r="P49" s="8"/>
      <c r="Q49" s="8">
        <f t="shared" si="1"/>
        <v>22292449939</v>
      </c>
    </row>
    <row r="50" spans="1:17">
      <c r="A50" s="12" t="s">
        <v>86</v>
      </c>
      <c r="C50" s="8">
        <v>312523</v>
      </c>
      <c r="D50" s="8"/>
      <c r="E50" s="8">
        <v>295306952843</v>
      </c>
      <c r="F50" s="8"/>
      <c r="G50" s="8">
        <v>291203408899</v>
      </c>
      <c r="H50" s="8"/>
      <c r="I50" s="8">
        <f t="shared" si="0"/>
        <v>4103543944</v>
      </c>
      <c r="J50" s="8"/>
      <c r="K50" s="8">
        <v>312523</v>
      </c>
      <c r="L50" s="8"/>
      <c r="M50" s="8">
        <v>295306952843</v>
      </c>
      <c r="N50" s="8"/>
      <c r="O50" s="8">
        <v>269386989862</v>
      </c>
      <c r="P50" s="8"/>
      <c r="Q50" s="8">
        <f t="shared" si="1"/>
        <v>25919962981</v>
      </c>
    </row>
    <row r="51" spans="1:17">
      <c r="A51" s="12" t="s">
        <v>147</v>
      </c>
      <c r="C51" s="8">
        <v>50000</v>
      </c>
      <c r="D51" s="8"/>
      <c r="E51" s="8">
        <v>48529402451</v>
      </c>
      <c r="F51" s="8"/>
      <c r="G51" s="8">
        <v>48630034208</v>
      </c>
      <c r="H51" s="8"/>
      <c r="I51" s="8">
        <f t="shared" si="0"/>
        <v>-100631757</v>
      </c>
      <c r="J51" s="8"/>
      <c r="K51" s="8">
        <v>50000</v>
      </c>
      <c r="L51" s="8"/>
      <c r="M51" s="8">
        <v>48529402451</v>
      </c>
      <c r="N51" s="8"/>
      <c r="O51" s="8">
        <v>47019576156</v>
      </c>
      <c r="P51" s="8"/>
      <c r="Q51" s="8">
        <f t="shared" si="1"/>
        <v>1509826295</v>
      </c>
    </row>
    <row r="52" spans="1:17">
      <c r="A52" s="12" t="s">
        <v>74</v>
      </c>
      <c r="C52" s="8">
        <v>14</v>
      </c>
      <c r="D52" s="8"/>
      <c r="E52" s="8">
        <v>11356127</v>
      </c>
      <c r="F52" s="8"/>
      <c r="G52" s="8">
        <v>5285966718</v>
      </c>
      <c r="H52" s="8"/>
      <c r="I52" s="8">
        <f t="shared" si="0"/>
        <v>-5274610591</v>
      </c>
      <c r="J52" s="8"/>
      <c r="K52" s="8">
        <v>14</v>
      </c>
      <c r="L52" s="8"/>
      <c r="M52" s="8">
        <v>11356127</v>
      </c>
      <c r="N52" s="8"/>
      <c r="O52" s="8">
        <v>10645232</v>
      </c>
      <c r="P52" s="8"/>
      <c r="Q52" s="8">
        <f t="shared" si="1"/>
        <v>710895</v>
      </c>
    </row>
    <row r="53" spans="1:17">
      <c r="A53" s="12" t="s">
        <v>154</v>
      </c>
      <c r="C53" s="8">
        <v>55000</v>
      </c>
      <c r="D53" s="8"/>
      <c r="E53" s="8">
        <v>54912165365</v>
      </c>
      <c r="F53" s="8"/>
      <c r="G53" s="8">
        <v>54782333901</v>
      </c>
      <c r="H53" s="8"/>
      <c r="I53" s="8">
        <f t="shared" si="0"/>
        <v>129831464</v>
      </c>
      <c r="J53" s="8"/>
      <c r="K53" s="8">
        <v>55000</v>
      </c>
      <c r="L53" s="8"/>
      <c r="M53" s="8">
        <v>54912165365</v>
      </c>
      <c r="N53" s="8"/>
      <c r="O53" s="8">
        <v>54990031250</v>
      </c>
      <c r="P53" s="8"/>
      <c r="Q53" s="8">
        <f t="shared" si="1"/>
        <v>-77865885</v>
      </c>
    </row>
    <row r="54" spans="1:17">
      <c r="A54" s="12" t="s">
        <v>84</v>
      </c>
      <c r="C54" s="8">
        <v>5100</v>
      </c>
      <c r="D54" s="8"/>
      <c r="E54" s="8">
        <v>3540237215</v>
      </c>
      <c r="F54" s="8"/>
      <c r="G54" s="8">
        <v>3540782452</v>
      </c>
      <c r="H54" s="8"/>
      <c r="I54" s="8">
        <f t="shared" si="0"/>
        <v>-545237</v>
      </c>
      <c r="J54" s="8"/>
      <c r="K54" s="8">
        <v>5100</v>
      </c>
      <c r="L54" s="8"/>
      <c r="M54" s="8">
        <v>3540237215</v>
      </c>
      <c r="N54" s="8"/>
      <c r="O54" s="8">
        <v>3421020936</v>
      </c>
      <c r="P54" s="8"/>
      <c r="Q54" s="8">
        <f t="shared" si="1"/>
        <v>119216279</v>
      </c>
    </row>
    <row r="55" spans="1:17">
      <c r="A55" s="12" t="s">
        <v>113</v>
      </c>
      <c r="C55" s="8">
        <v>19</v>
      </c>
      <c r="D55" s="8"/>
      <c r="E55" s="8">
        <v>15954713</v>
      </c>
      <c r="F55" s="8"/>
      <c r="G55" s="8">
        <v>2223154541</v>
      </c>
      <c r="H55" s="8"/>
      <c r="I55" s="8">
        <f t="shared" si="0"/>
        <v>-2207199828</v>
      </c>
      <c r="J55" s="8"/>
      <c r="K55" s="8">
        <v>19</v>
      </c>
      <c r="L55" s="8"/>
      <c r="M55" s="8">
        <v>15954713</v>
      </c>
      <c r="N55" s="8"/>
      <c r="O55" s="8">
        <v>14536425</v>
      </c>
      <c r="P55" s="8"/>
      <c r="Q55" s="8">
        <f t="shared" si="1"/>
        <v>1418288</v>
      </c>
    </row>
    <row r="56" spans="1:17">
      <c r="A56" s="12" t="s">
        <v>144</v>
      </c>
      <c r="C56" s="8">
        <v>100000</v>
      </c>
      <c r="D56" s="8"/>
      <c r="E56" s="8">
        <v>98445353545</v>
      </c>
      <c r="F56" s="8"/>
      <c r="G56" s="8">
        <v>98490645334</v>
      </c>
      <c r="H56" s="8"/>
      <c r="I56" s="8">
        <f t="shared" si="0"/>
        <v>-45291789</v>
      </c>
      <c r="J56" s="8"/>
      <c r="K56" s="8">
        <v>100000</v>
      </c>
      <c r="L56" s="8"/>
      <c r="M56" s="8">
        <v>98445353545</v>
      </c>
      <c r="N56" s="8"/>
      <c r="O56" s="8">
        <v>95087062345</v>
      </c>
      <c r="P56" s="8"/>
      <c r="Q56" s="8">
        <f t="shared" si="1"/>
        <v>3358291200</v>
      </c>
    </row>
    <row r="57" spans="1:17">
      <c r="A57" s="12" t="s">
        <v>107</v>
      </c>
      <c r="C57" s="8">
        <v>46702</v>
      </c>
      <c r="D57" s="8"/>
      <c r="E57" s="8">
        <v>38589451975</v>
      </c>
      <c r="F57" s="8"/>
      <c r="G57" s="8">
        <v>38005689398</v>
      </c>
      <c r="H57" s="8"/>
      <c r="I57" s="8">
        <f t="shared" si="0"/>
        <v>583762577</v>
      </c>
      <c r="J57" s="8"/>
      <c r="K57" s="8">
        <v>46702</v>
      </c>
      <c r="L57" s="8"/>
      <c r="M57" s="8">
        <v>38589451975</v>
      </c>
      <c r="N57" s="8"/>
      <c r="O57" s="8">
        <v>35018971346</v>
      </c>
      <c r="P57" s="8"/>
      <c r="Q57" s="8">
        <f t="shared" si="1"/>
        <v>3570480629</v>
      </c>
    </row>
    <row r="58" spans="1:17">
      <c r="A58" s="12" t="s">
        <v>99</v>
      </c>
      <c r="C58" s="8">
        <v>26500</v>
      </c>
      <c r="D58" s="8"/>
      <c r="E58" s="8">
        <v>17389062661</v>
      </c>
      <c r="F58" s="8"/>
      <c r="G58" s="8">
        <v>17366788041</v>
      </c>
      <c r="H58" s="8"/>
      <c r="I58" s="8">
        <f t="shared" si="0"/>
        <v>22274620</v>
      </c>
      <c r="J58" s="8"/>
      <c r="K58" s="8">
        <v>26500</v>
      </c>
      <c r="L58" s="8"/>
      <c r="M58" s="8">
        <v>17389062661</v>
      </c>
      <c r="N58" s="8"/>
      <c r="O58" s="8">
        <v>17121054606</v>
      </c>
      <c r="P58" s="8"/>
      <c r="Q58" s="8">
        <f t="shared" si="1"/>
        <v>268008055</v>
      </c>
    </row>
    <row r="59" spans="1:17">
      <c r="A59" s="12" t="s">
        <v>59</v>
      </c>
      <c r="C59" s="8">
        <v>49000</v>
      </c>
      <c r="D59" s="8"/>
      <c r="E59" s="8">
        <v>30420055365</v>
      </c>
      <c r="F59" s="8"/>
      <c r="G59" s="8">
        <v>30584435830</v>
      </c>
      <c r="H59" s="8"/>
      <c r="I59" s="8">
        <f t="shared" si="0"/>
        <v>-164380465</v>
      </c>
      <c r="J59" s="8"/>
      <c r="K59" s="8">
        <v>49000</v>
      </c>
      <c r="L59" s="8"/>
      <c r="M59" s="8">
        <v>30420055365</v>
      </c>
      <c r="N59" s="8"/>
      <c r="O59" s="8">
        <v>28607846160</v>
      </c>
      <c r="P59" s="8"/>
      <c r="Q59" s="8">
        <f t="shared" si="1"/>
        <v>1812209205</v>
      </c>
    </row>
    <row r="60" spans="1:17">
      <c r="A60" s="12" t="s">
        <v>115</v>
      </c>
      <c r="C60" s="8">
        <v>64994</v>
      </c>
      <c r="D60" s="8"/>
      <c r="E60" s="8">
        <v>57192281287</v>
      </c>
      <c r="F60" s="8"/>
      <c r="G60" s="8">
        <v>56300335338</v>
      </c>
      <c r="H60" s="8"/>
      <c r="I60" s="8">
        <f t="shared" si="0"/>
        <v>891945949</v>
      </c>
      <c r="J60" s="8"/>
      <c r="K60" s="8">
        <v>64994</v>
      </c>
      <c r="L60" s="8"/>
      <c r="M60" s="8">
        <v>57192281287</v>
      </c>
      <c r="N60" s="8"/>
      <c r="O60" s="8">
        <v>52513083108</v>
      </c>
      <c r="P60" s="8"/>
      <c r="Q60" s="8">
        <f t="shared" si="1"/>
        <v>4679198179</v>
      </c>
    </row>
    <row r="61" spans="1:17">
      <c r="A61" s="12" t="s">
        <v>110</v>
      </c>
      <c r="C61" s="8">
        <v>15800</v>
      </c>
      <c r="D61" s="8"/>
      <c r="E61" s="8">
        <v>10044609084</v>
      </c>
      <c r="F61" s="8"/>
      <c r="G61" s="8">
        <v>10036866370</v>
      </c>
      <c r="H61" s="8"/>
      <c r="I61" s="8">
        <f t="shared" si="0"/>
        <v>7742714</v>
      </c>
      <c r="J61" s="8"/>
      <c r="K61" s="8">
        <v>15800</v>
      </c>
      <c r="L61" s="8"/>
      <c r="M61" s="8">
        <v>10044609084</v>
      </c>
      <c r="N61" s="8"/>
      <c r="O61" s="8">
        <v>9829552616</v>
      </c>
      <c r="P61" s="8"/>
      <c r="Q61" s="8">
        <f t="shared" si="1"/>
        <v>215056468</v>
      </c>
    </row>
    <row r="62" spans="1:17">
      <c r="A62" s="12" t="s">
        <v>55</v>
      </c>
      <c r="C62" s="8">
        <v>45800</v>
      </c>
      <c r="D62" s="8"/>
      <c r="E62" s="8">
        <v>28192071460</v>
      </c>
      <c r="F62" s="8"/>
      <c r="G62" s="8">
        <v>28196853753</v>
      </c>
      <c r="H62" s="8"/>
      <c r="I62" s="8">
        <f t="shared" si="0"/>
        <v>-4782293</v>
      </c>
      <c r="J62" s="8"/>
      <c r="K62" s="8">
        <v>45800</v>
      </c>
      <c r="L62" s="8"/>
      <c r="M62" s="8">
        <v>28192071460</v>
      </c>
      <c r="N62" s="8"/>
      <c r="O62" s="8">
        <v>27433384259</v>
      </c>
      <c r="P62" s="8"/>
      <c r="Q62" s="8">
        <f t="shared" si="1"/>
        <v>758687201</v>
      </c>
    </row>
    <row r="63" spans="1:17">
      <c r="A63" s="12" t="s">
        <v>77</v>
      </c>
      <c r="C63" s="8">
        <v>28</v>
      </c>
      <c r="D63" s="8"/>
      <c r="E63" s="8">
        <v>22356775</v>
      </c>
      <c r="F63" s="8"/>
      <c r="G63" s="8">
        <v>2472381635</v>
      </c>
      <c r="H63" s="8"/>
      <c r="I63" s="8">
        <f t="shared" si="0"/>
        <v>-2450024860</v>
      </c>
      <c r="J63" s="8"/>
      <c r="K63" s="8">
        <v>28</v>
      </c>
      <c r="L63" s="8"/>
      <c r="M63" s="8">
        <v>22356775</v>
      </c>
      <c r="N63" s="8"/>
      <c r="O63" s="8">
        <v>20580474</v>
      </c>
      <c r="P63" s="8"/>
      <c r="Q63" s="8">
        <f t="shared" si="1"/>
        <v>1776301</v>
      </c>
    </row>
    <row r="64" spans="1:17">
      <c r="A64" s="12" t="s">
        <v>121</v>
      </c>
      <c r="C64" s="8">
        <v>200000</v>
      </c>
      <c r="D64" s="8"/>
      <c r="E64" s="8">
        <v>174886496076</v>
      </c>
      <c r="F64" s="8"/>
      <c r="G64" s="8">
        <v>169987184237</v>
      </c>
      <c r="H64" s="8"/>
      <c r="I64" s="8">
        <f t="shared" si="0"/>
        <v>4899311839</v>
      </c>
      <c r="J64" s="8"/>
      <c r="K64" s="8">
        <v>200000</v>
      </c>
      <c r="L64" s="8"/>
      <c r="M64" s="8">
        <v>174886496076</v>
      </c>
      <c r="N64" s="8"/>
      <c r="O64" s="8">
        <v>164929888100</v>
      </c>
      <c r="P64" s="8"/>
      <c r="Q64" s="8">
        <f t="shared" si="1"/>
        <v>9956607976</v>
      </c>
    </row>
    <row r="65" spans="1:17">
      <c r="A65" s="12" t="s">
        <v>127</v>
      </c>
      <c r="C65" s="8">
        <v>120000</v>
      </c>
      <c r="D65" s="8"/>
      <c r="E65" s="8">
        <v>103397615784</v>
      </c>
      <c r="F65" s="8"/>
      <c r="G65" s="8">
        <v>101035124064</v>
      </c>
      <c r="H65" s="8"/>
      <c r="I65" s="8">
        <f t="shared" si="0"/>
        <v>2362491720</v>
      </c>
      <c r="J65" s="8"/>
      <c r="K65" s="8">
        <v>120000</v>
      </c>
      <c r="L65" s="8"/>
      <c r="M65" s="8">
        <v>103397615784</v>
      </c>
      <c r="N65" s="8"/>
      <c r="O65" s="8">
        <v>99642056849</v>
      </c>
      <c r="P65" s="8"/>
      <c r="Q65" s="8">
        <f t="shared" si="1"/>
        <v>3755558935</v>
      </c>
    </row>
    <row r="66" spans="1:17">
      <c r="A66" s="12" t="s">
        <v>92</v>
      </c>
      <c r="C66" s="8">
        <v>199656</v>
      </c>
      <c r="D66" s="8"/>
      <c r="E66" s="8">
        <v>184967917743</v>
      </c>
      <c r="F66" s="8"/>
      <c r="G66" s="8">
        <v>191963247337</v>
      </c>
      <c r="H66" s="8"/>
      <c r="I66" s="8">
        <f t="shared" si="0"/>
        <v>-6995329594</v>
      </c>
      <c r="J66" s="8"/>
      <c r="K66" s="8">
        <v>199656</v>
      </c>
      <c r="L66" s="8"/>
      <c r="M66" s="8">
        <v>184967917743</v>
      </c>
      <c r="N66" s="8"/>
      <c r="O66" s="8">
        <v>162105297424</v>
      </c>
      <c r="P66" s="8"/>
      <c r="Q66" s="8">
        <f t="shared" si="1"/>
        <v>22862620319</v>
      </c>
    </row>
    <row r="67" spans="1:17">
      <c r="A67" s="12" t="s">
        <v>95</v>
      </c>
      <c r="C67" s="8">
        <v>33800</v>
      </c>
      <c r="D67" s="8"/>
      <c r="E67" s="8">
        <v>22494892061</v>
      </c>
      <c r="F67" s="8"/>
      <c r="G67" s="8">
        <v>26237438100</v>
      </c>
      <c r="H67" s="8"/>
      <c r="I67" s="8">
        <f t="shared" si="0"/>
        <v>-3742546039</v>
      </c>
      <c r="J67" s="8"/>
      <c r="K67" s="8">
        <v>33800</v>
      </c>
      <c r="L67" s="8"/>
      <c r="M67" s="8">
        <v>22494892061</v>
      </c>
      <c r="N67" s="8"/>
      <c r="O67" s="8">
        <v>22483682396</v>
      </c>
      <c r="P67" s="8"/>
      <c r="Q67" s="8">
        <f t="shared" si="1"/>
        <v>11209665</v>
      </c>
    </row>
    <row r="68" spans="1:17" ht="24.75" thickBot="1">
      <c r="C68" s="8"/>
      <c r="D68" s="8"/>
      <c r="E68" s="13">
        <f>SUM(E8:E67)</f>
        <v>4887430076785</v>
      </c>
      <c r="F68" s="8"/>
      <c r="G68" s="13">
        <f>SUM(G8:G67)</f>
        <v>4900224368270</v>
      </c>
      <c r="H68" s="8"/>
      <c r="I68" s="13">
        <f>SUM(I8:I67)</f>
        <v>-12794291485</v>
      </c>
      <c r="J68" s="8"/>
      <c r="K68" s="8"/>
      <c r="L68" s="8"/>
      <c r="M68" s="13">
        <f>SUM(M8:M67)</f>
        <v>4887430076785</v>
      </c>
      <c r="N68" s="8"/>
      <c r="O68" s="13">
        <f>SUM(O8:O67)</f>
        <v>4746233450270</v>
      </c>
      <c r="P68" s="8"/>
      <c r="Q68" s="13">
        <f>SUM(Q8:Q67)</f>
        <v>141196626515</v>
      </c>
    </row>
    <row r="69" spans="1:17" ht="24.75" thickTop="1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>
      <c r="Q70" s="3"/>
    </row>
    <row r="71" spans="1:17">
      <c r="Q71" s="3"/>
    </row>
    <row r="73" spans="1:17">
      <c r="I73" s="8"/>
      <c r="J73" s="8"/>
      <c r="K73" s="8"/>
      <c r="L73" s="8"/>
      <c r="M73" s="8"/>
      <c r="N73" s="8"/>
      <c r="O73" s="8"/>
      <c r="P73" s="8"/>
      <c r="Q73" s="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2022-10-29T09:24:03Z</dcterms:created>
  <dcterms:modified xsi:type="dcterms:W3CDTF">2022-11-01T11:02:38Z</dcterms:modified>
</cp:coreProperties>
</file>